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1 1 Pol" sheetId="12" r:id="rId4"/>
    <sheet name="2 2 Pol" sheetId="13" r:id="rId5"/>
    <sheet name="3 3 Pol" sheetId="14" r:id="rId6"/>
    <sheet name="4 4 Pol" sheetId="15" r:id="rId7"/>
    <sheet name="5 5 Pol" sheetId="16" r:id="rId8"/>
    <sheet name="5a 5a Pol" sheetId="17" r:id="rId9"/>
    <sheet name="6 6 Pol" sheetId="18" r:id="rId10"/>
  </sheets>
  <externalReferences>
    <externalReference r:id="rId11"/>
  </externalReferences>
  <definedNames>
    <definedName name="CelkemDPHVypocet" localSheetId="1">Stavba!$H$54</definedName>
    <definedName name="CenaCelkem">Stavba!$G$29</definedName>
    <definedName name="CenaCelkemBezDPH">Stavba!$G$28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_xlnm.Print_Titles" localSheetId="4">'2 2 Pol'!$1:$7</definedName>
    <definedName name="_xlnm.Print_Titles" localSheetId="5">'3 3 Pol'!$1:$7</definedName>
    <definedName name="_xlnm.Print_Titles" localSheetId="6">'4 4 Pol'!$1:$7</definedName>
    <definedName name="_xlnm.Print_Titles" localSheetId="7">'5 5 Pol'!$1:$7</definedName>
    <definedName name="_xlnm.Print_Titles" localSheetId="8">'5a 5a Pol'!$1:$7</definedName>
    <definedName name="_xlnm.Print_Titles" localSheetId="9">'6 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Pol'!$A$1:$X$111</definedName>
    <definedName name="_xlnm.Print_Area" localSheetId="4">'2 2 Pol'!$A$1:$X$98</definedName>
    <definedName name="_xlnm.Print_Area" localSheetId="5">'3 3 Pol'!$A$1:$X$97</definedName>
    <definedName name="_xlnm.Print_Area" localSheetId="6">'4 4 Pol'!$A$1:$X$87</definedName>
    <definedName name="_xlnm.Print_Area" localSheetId="7">'5 5 Pol'!$A$1:$X$97</definedName>
    <definedName name="_xlnm.Print_Area" localSheetId="8">'5a 5a Pol'!$A$1:$X$73</definedName>
    <definedName name="_xlnm.Print_Area" localSheetId="9">'6 6 Pol'!$A$1:$X$89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Stavba!$F$54</definedName>
    <definedName name="ZakladDPHZakl">Stavba!$G$25</definedName>
    <definedName name="ZakladDPHZaklVypocet" localSheetId="1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6" i="1" l="1"/>
  <c r="I65" i="1"/>
  <c r="I64" i="1"/>
  <c r="I63" i="1"/>
  <c r="I62" i="1"/>
  <c r="I61" i="1"/>
  <c r="G53" i="1"/>
  <c r="H53" i="1" s="1"/>
  <c r="I53" i="1" s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H45" i="1" s="1"/>
  <c r="I45" i="1" s="1"/>
  <c r="G44" i="1"/>
  <c r="F44" i="1"/>
  <c r="G43" i="1"/>
  <c r="F43" i="1"/>
  <c r="G42" i="1"/>
  <c r="F42" i="1"/>
  <c r="G41" i="1"/>
  <c r="F41" i="1"/>
  <c r="G40" i="1"/>
  <c r="F40" i="1"/>
  <c r="G39" i="1"/>
  <c r="F39" i="1"/>
  <c r="G79" i="18"/>
  <c r="G9" i="18"/>
  <c r="I9" i="18"/>
  <c r="I8" i="18" s="1"/>
  <c r="K9" i="18"/>
  <c r="M9" i="18"/>
  <c r="O9" i="18"/>
  <c r="Q9" i="18"/>
  <c r="Q8" i="18" s="1"/>
  <c r="V9" i="18"/>
  <c r="V8" i="18" s="1"/>
  <c r="G10" i="18"/>
  <c r="M10" i="18" s="1"/>
  <c r="I10" i="18"/>
  <c r="K10" i="18"/>
  <c r="O10" i="18"/>
  <c r="O8" i="18" s="1"/>
  <c r="Q10" i="18"/>
  <c r="V10" i="18"/>
  <c r="G11" i="18"/>
  <c r="I11" i="18"/>
  <c r="K11" i="18"/>
  <c r="M11" i="18"/>
  <c r="O11" i="18"/>
  <c r="Q11" i="18"/>
  <c r="V11" i="18"/>
  <c r="G12" i="18"/>
  <c r="G8" i="18" s="1"/>
  <c r="I12" i="18"/>
  <c r="K12" i="18"/>
  <c r="O12" i="18"/>
  <c r="Q12" i="18"/>
  <c r="V12" i="18"/>
  <c r="G13" i="18"/>
  <c r="I13" i="18"/>
  <c r="K13" i="18"/>
  <c r="M13" i="18"/>
  <c r="O13" i="18"/>
  <c r="Q13" i="18"/>
  <c r="V13" i="18"/>
  <c r="G15" i="18"/>
  <c r="M15" i="18" s="1"/>
  <c r="I15" i="18"/>
  <c r="K15" i="18"/>
  <c r="K8" i="18" s="1"/>
  <c r="O15" i="18"/>
  <c r="Q15" i="18"/>
  <c r="V15" i="18"/>
  <c r="G17" i="18"/>
  <c r="I17" i="18"/>
  <c r="K17" i="18"/>
  <c r="M17" i="18"/>
  <c r="O17" i="18"/>
  <c r="Q17" i="18"/>
  <c r="V17" i="18"/>
  <c r="G18" i="18"/>
  <c r="M18" i="18" s="1"/>
  <c r="I18" i="18"/>
  <c r="K18" i="18"/>
  <c r="O18" i="18"/>
  <c r="Q18" i="18"/>
  <c r="V18" i="18"/>
  <c r="G22" i="18"/>
  <c r="I22" i="18"/>
  <c r="K22" i="18"/>
  <c r="M22" i="18"/>
  <c r="O22" i="18"/>
  <c r="Q22" i="18"/>
  <c r="V22" i="18"/>
  <c r="G24" i="18"/>
  <c r="I24" i="18"/>
  <c r="I23" i="18" s="1"/>
  <c r="K24" i="18"/>
  <c r="M24" i="18"/>
  <c r="O24" i="18"/>
  <c r="Q24" i="18"/>
  <c r="Q23" i="18" s="1"/>
  <c r="V24" i="18"/>
  <c r="G28" i="18"/>
  <c r="G23" i="18" s="1"/>
  <c r="I28" i="18"/>
  <c r="K28" i="18"/>
  <c r="K23" i="18" s="1"/>
  <c r="O28" i="18"/>
  <c r="Q28" i="18"/>
  <c r="V28" i="18"/>
  <c r="V23" i="18" s="1"/>
  <c r="G31" i="18"/>
  <c r="I31" i="18"/>
  <c r="K31" i="18"/>
  <c r="M31" i="18"/>
  <c r="O31" i="18"/>
  <c r="Q31" i="18"/>
  <c r="V31" i="18"/>
  <c r="G33" i="18"/>
  <c r="M33" i="18" s="1"/>
  <c r="I33" i="18"/>
  <c r="K33" i="18"/>
  <c r="O33" i="18"/>
  <c r="Q33" i="18"/>
  <c r="V33" i="18"/>
  <c r="G34" i="18"/>
  <c r="I34" i="18"/>
  <c r="K34" i="18"/>
  <c r="M34" i="18"/>
  <c r="O34" i="18"/>
  <c r="Q34" i="18"/>
  <c r="V34" i="18"/>
  <c r="G36" i="18"/>
  <c r="M36" i="18" s="1"/>
  <c r="I36" i="18"/>
  <c r="K36" i="18"/>
  <c r="O36" i="18"/>
  <c r="O23" i="18" s="1"/>
  <c r="Q36" i="18"/>
  <c r="V36" i="18"/>
  <c r="G38" i="18"/>
  <c r="I38" i="18"/>
  <c r="K38" i="18"/>
  <c r="M38" i="18"/>
  <c r="O38" i="18"/>
  <c r="Q38" i="18"/>
  <c r="V38" i="18"/>
  <c r="G40" i="18"/>
  <c r="M40" i="18" s="1"/>
  <c r="I40" i="18"/>
  <c r="K40" i="18"/>
  <c r="O40" i="18"/>
  <c r="Q40" i="18"/>
  <c r="V40" i="18"/>
  <c r="G41" i="18"/>
  <c r="I41" i="18"/>
  <c r="K41" i="18"/>
  <c r="M41" i="18"/>
  <c r="O41" i="18"/>
  <c r="Q41" i="18"/>
  <c r="V41" i="18"/>
  <c r="G43" i="18"/>
  <c r="M43" i="18" s="1"/>
  <c r="I43" i="18"/>
  <c r="K43" i="18"/>
  <c r="O43" i="18"/>
  <c r="Q43" i="18"/>
  <c r="V43" i="18"/>
  <c r="G45" i="18"/>
  <c r="I45" i="18"/>
  <c r="K45" i="18"/>
  <c r="M45" i="18"/>
  <c r="O45" i="18"/>
  <c r="Q45" i="18"/>
  <c r="V45" i="18"/>
  <c r="G48" i="18"/>
  <c r="I48" i="18"/>
  <c r="I47" i="18" s="1"/>
  <c r="K48" i="18"/>
  <c r="M48" i="18"/>
  <c r="O48" i="18"/>
  <c r="Q48" i="18"/>
  <c r="Q47" i="18" s="1"/>
  <c r="V48" i="18"/>
  <c r="G53" i="18"/>
  <c r="M53" i="18" s="1"/>
  <c r="I53" i="18"/>
  <c r="K53" i="18"/>
  <c r="K47" i="18" s="1"/>
  <c r="O53" i="18"/>
  <c r="O47" i="18" s="1"/>
  <c r="Q53" i="18"/>
  <c r="V53" i="18"/>
  <c r="V47" i="18" s="1"/>
  <c r="G55" i="18"/>
  <c r="I55" i="18"/>
  <c r="K55" i="18"/>
  <c r="M55" i="18"/>
  <c r="O55" i="18"/>
  <c r="Q55" i="18"/>
  <c r="V55" i="18"/>
  <c r="G56" i="18"/>
  <c r="M56" i="18" s="1"/>
  <c r="I56" i="18"/>
  <c r="K56" i="18"/>
  <c r="O56" i="18"/>
  <c r="Q56" i="18"/>
  <c r="V56" i="18"/>
  <c r="G58" i="18"/>
  <c r="I58" i="18"/>
  <c r="K58" i="18"/>
  <c r="M58" i="18"/>
  <c r="O58" i="18"/>
  <c r="Q58" i="18"/>
  <c r="V58" i="18"/>
  <c r="G60" i="18"/>
  <c r="M60" i="18" s="1"/>
  <c r="I60" i="18"/>
  <c r="K60" i="18"/>
  <c r="O60" i="18"/>
  <c r="Q60" i="18"/>
  <c r="V60" i="18"/>
  <c r="G62" i="18"/>
  <c r="I62" i="18"/>
  <c r="K62" i="18"/>
  <c r="M62" i="18"/>
  <c r="O62" i="18"/>
  <c r="Q62" i="18"/>
  <c r="V62" i="18"/>
  <c r="G64" i="18"/>
  <c r="AF79" i="18" s="1"/>
  <c r="I64" i="18"/>
  <c r="K64" i="18"/>
  <c r="O64" i="18"/>
  <c r="Q64" i="18"/>
  <c r="V64" i="18"/>
  <c r="G66" i="18"/>
  <c r="I66" i="18"/>
  <c r="Q66" i="18"/>
  <c r="G67" i="18"/>
  <c r="M67" i="18" s="1"/>
  <c r="M66" i="18" s="1"/>
  <c r="I67" i="18"/>
  <c r="K67" i="18"/>
  <c r="K66" i="18" s="1"/>
  <c r="O67" i="18"/>
  <c r="O66" i="18" s="1"/>
  <c r="Q67" i="18"/>
  <c r="V67" i="18"/>
  <c r="V66" i="18" s="1"/>
  <c r="G69" i="18"/>
  <c r="G68" i="18" s="1"/>
  <c r="I69" i="18"/>
  <c r="I68" i="18" s="1"/>
  <c r="K69" i="18"/>
  <c r="M69" i="18"/>
  <c r="O69" i="18"/>
  <c r="O68" i="18" s="1"/>
  <c r="Q69" i="18"/>
  <c r="V69" i="18"/>
  <c r="V68" i="18" s="1"/>
  <c r="G71" i="18"/>
  <c r="I71" i="18"/>
  <c r="K71" i="18"/>
  <c r="M71" i="18"/>
  <c r="O71" i="18"/>
  <c r="Q71" i="18"/>
  <c r="Q68" i="18" s="1"/>
  <c r="V71" i="18"/>
  <c r="G73" i="18"/>
  <c r="M73" i="18" s="1"/>
  <c r="M68" i="18" s="1"/>
  <c r="I73" i="18"/>
  <c r="K73" i="18"/>
  <c r="K68" i="18" s="1"/>
  <c r="O73" i="18"/>
  <c r="Q73" i="18"/>
  <c r="V73" i="18"/>
  <c r="G74" i="18"/>
  <c r="I74" i="18"/>
  <c r="K74" i="18"/>
  <c r="M74" i="18"/>
  <c r="O74" i="18"/>
  <c r="Q74" i="18"/>
  <c r="V74" i="18"/>
  <c r="G75" i="18"/>
  <c r="G76" i="18"/>
  <c r="I76" i="18"/>
  <c r="I75" i="18" s="1"/>
  <c r="K76" i="18"/>
  <c r="M76" i="18"/>
  <c r="M75" i="18" s="1"/>
  <c r="O76" i="18"/>
  <c r="Q76" i="18"/>
  <c r="Q75" i="18" s="1"/>
  <c r="V76" i="18"/>
  <c r="V75" i="18" s="1"/>
  <c r="G77" i="18"/>
  <c r="M77" i="18" s="1"/>
  <c r="I77" i="18"/>
  <c r="K77" i="18"/>
  <c r="K75" i="18" s="1"/>
  <c r="O77" i="18"/>
  <c r="O75" i="18" s="1"/>
  <c r="Q77" i="18"/>
  <c r="V77" i="18"/>
  <c r="AE79" i="18"/>
  <c r="G63" i="17"/>
  <c r="G9" i="17"/>
  <c r="I9" i="17"/>
  <c r="I8" i="17" s="1"/>
  <c r="K9" i="17"/>
  <c r="M9" i="17"/>
  <c r="O9" i="17"/>
  <c r="O8" i="17" s="1"/>
  <c r="Q9" i="17"/>
  <c r="V9" i="17"/>
  <c r="V8" i="17" s="1"/>
  <c r="G11" i="17"/>
  <c r="M11" i="17" s="1"/>
  <c r="I11" i="17"/>
  <c r="K11" i="17"/>
  <c r="K8" i="17" s="1"/>
  <c r="O11" i="17"/>
  <c r="Q11" i="17"/>
  <c r="V11" i="17"/>
  <c r="G13" i="17"/>
  <c r="G8" i="17" s="1"/>
  <c r="I13" i="17"/>
  <c r="K13" i="17"/>
  <c r="M13" i="17"/>
  <c r="O13" i="17"/>
  <c r="Q13" i="17"/>
  <c r="Q8" i="17" s="1"/>
  <c r="V13" i="17"/>
  <c r="G14" i="17"/>
  <c r="I14" i="17"/>
  <c r="K14" i="17"/>
  <c r="M14" i="17"/>
  <c r="O14" i="17"/>
  <c r="Q14" i="17"/>
  <c r="V14" i="17"/>
  <c r="G18" i="17"/>
  <c r="I18" i="17"/>
  <c r="K18" i="17"/>
  <c r="M18" i="17"/>
  <c r="O18" i="17"/>
  <c r="Q18" i="17"/>
  <c r="V18" i="17"/>
  <c r="G20" i="17"/>
  <c r="I20" i="17"/>
  <c r="I19" i="17" s="1"/>
  <c r="K20" i="17"/>
  <c r="K19" i="17" s="1"/>
  <c r="M20" i="17"/>
  <c r="O20" i="17"/>
  <c r="O19" i="17" s="1"/>
  <c r="Q20" i="17"/>
  <c r="Q19" i="17" s="1"/>
  <c r="V20" i="17"/>
  <c r="G24" i="17"/>
  <c r="M24" i="17" s="1"/>
  <c r="I24" i="17"/>
  <c r="K24" i="17"/>
  <c r="O24" i="17"/>
  <c r="Q24" i="17"/>
  <c r="V24" i="17"/>
  <c r="G27" i="17"/>
  <c r="I27" i="17"/>
  <c r="K27" i="17"/>
  <c r="M27" i="17"/>
  <c r="O27" i="17"/>
  <c r="Q27" i="17"/>
  <c r="V27" i="17"/>
  <c r="V19" i="17" s="1"/>
  <c r="G29" i="17"/>
  <c r="M29" i="17" s="1"/>
  <c r="I29" i="17"/>
  <c r="K29" i="17"/>
  <c r="O29" i="17"/>
  <c r="Q29" i="17"/>
  <c r="V29" i="17"/>
  <c r="G30" i="17"/>
  <c r="I30" i="17"/>
  <c r="K30" i="17"/>
  <c r="M30" i="17"/>
  <c r="O30" i="17"/>
  <c r="Q30" i="17"/>
  <c r="V30" i="17"/>
  <c r="G32" i="17"/>
  <c r="I32" i="17"/>
  <c r="K32" i="17"/>
  <c r="M32" i="17"/>
  <c r="O32" i="17"/>
  <c r="Q32" i="17"/>
  <c r="V32" i="17"/>
  <c r="G35" i="17"/>
  <c r="I35" i="17"/>
  <c r="K35" i="17"/>
  <c r="M35" i="17"/>
  <c r="O35" i="17"/>
  <c r="Q35" i="17"/>
  <c r="V35" i="17"/>
  <c r="G37" i="17"/>
  <c r="G19" i="17" s="1"/>
  <c r="I37" i="17"/>
  <c r="K37" i="17"/>
  <c r="O37" i="17"/>
  <c r="Q37" i="17"/>
  <c r="V37" i="17"/>
  <c r="G39" i="17"/>
  <c r="M39" i="17" s="1"/>
  <c r="I39" i="17"/>
  <c r="K39" i="17"/>
  <c r="O39" i="17"/>
  <c r="Q39" i="17"/>
  <c r="V39" i="17"/>
  <c r="G41" i="17"/>
  <c r="M41" i="17" s="1"/>
  <c r="I41" i="17"/>
  <c r="K41" i="17"/>
  <c r="O41" i="17"/>
  <c r="Q41" i="17"/>
  <c r="V41" i="17"/>
  <c r="G43" i="17"/>
  <c r="I43" i="17"/>
  <c r="K43" i="17"/>
  <c r="M43" i="17"/>
  <c r="O43" i="17"/>
  <c r="Q43" i="17"/>
  <c r="V43" i="17"/>
  <c r="O45" i="17"/>
  <c r="G46" i="17"/>
  <c r="I46" i="17"/>
  <c r="I45" i="17" s="1"/>
  <c r="K46" i="17"/>
  <c r="M46" i="17"/>
  <c r="O46" i="17"/>
  <c r="Q46" i="17"/>
  <c r="Q45" i="17" s="1"/>
  <c r="V46" i="17"/>
  <c r="V45" i="17" s="1"/>
  <c r="G49" i="17"/>
  <c r="I49" i="17"/>
  <c r="K49" i="17"/>
  <c r="K45" i="17" s="1"/>
  <c r="M49" i="17"/>
  <c r="O49" i="17"/>
  <c r="Q49" i="17"/>
  <c r="V49" i="17"/>
  <c r="G51" i="17"/>
  <c r="I51" i="17"/>
  <c r="K51" i="17"/>
  <c r="M51" i="17"/>
  <c r="O51" i="17"/>
  <c r="Q51" i="17"/>
  <c r="V51" i="17"/>
  <c r="G52" i="17"/>
  <c r="M52" i="17" s="1"/>
  <c r="I52" i="17"/>
  <c r="K52" i="17"/>
  <c r="O52" i="17"/>
  <c r="Q52" i="17"/>
  <c r="V52" i="17"/>
  <c r="G53" i="17"/>
  <c r="M53" i="17" s="1"/>
  <c r="I53" i="17"/>
  <c r="K53" i="17"/>
  <c r="O53" i="17"/>
  <c r="Q53" i="17"/>
  <c r="V53" i="17"/>
  <c r="G55" i="17"/>
  <c r="M55" i="17" s="1"/>
  <c r="I55" i="17"/>
  <c r="K55" i="17"/>
  <c r="O55" i="17"/>
  <c r="Q55" i="17"/>
  <c r="V55" i="17"/>
  <c r="I57" i="17"/>
  <c r="V57" i="17"/>
  <c r="G58" i="17"/>
  <c r="M58" i="17" s="1"/>
  <c r="M57" i="17" s="1"/>
  <c r="I58" i="17"/>
  <c r="K58" i="17"/>
  <c r="K57" i="17" s="1"/>
  <c r="O58" i="17"/>
  <c r="O57" i="17" s="1"/>
  <c r="Q58" i="17"/>
  <c r="Q57" i="17" s="1"/>
  <c r="V58" i="17"/>
  <c r="G59" i="17"/>
  <c r="Q59" i="17"/>
  <c r="G60" i="17"/>
  <c r="I60" i="17"/>
  <c r="I59" i="17" s="1"/>
  <c r="K60" i="17"/>
  <c r="K59" i="17" s="1"/>
  <c r="M60" i="17"/>
  <c r="O60" i="17"/>
  <c r="O59" i="17" s="1"/>
  <c r="Q60" i="17"/>
  <c r="V60" i="17"/>
  <c r="V59" i="17" s="1"/>
  <c r="G61" i="17"/>
  <c r="I61" i="17"/>
  <c r="K61" i="17"/>
  <c r="M61" i="17"/>
  <c r="M59" i="17" s="1"/>
  <c r="O61" i="17"/>
  <c r="Q61" i="17"/>
  <c r="V61" i="17"/>
  <c r="AE63" i="17"/>
  <c r="G87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O8" i="16" s="1"/>
  <c r="Q11" i="16"/>
  <c r="V11" i="16"/>
  <c r="G13" i="16"/>
  <c r="M13" i="16" s="1"/>
  <c r="I13" i="16"/>
  <c r="K13" i="16"/>
  <c r="O13" i="16"/>
  <c r="Q13" i="16"/>
  <c r="V13" i="16"/>
  <c r="G15" i="16"/>
  <c r="I15" i="16"/>
  <c r="K15" i="16"/>
  <c r="M15" i="16"/>
  <c r="O15" i="16"/>
  <c r="Q15" i="16"/>
  <c r="V15" i="16"/>
  <c r="G16" i="16"/>
  <c r="I16" i="16"/>
  <c r="K16" i="16"/>
  <c r="M16" i="16"/>
  <c r="O16" i="16"/>
  <c r="Q16" i="16"/>
  <c r="V16" i="16"/>
  <c r="G17" i="16"/>
  <c r="M17" i="16" s="1"/>
  <c r="I17" i="16"/>
  <c r="K17" i="16"/>
  <c r="O17" i="16"/>
  <c r="Q17" i="16"/>
  <c r="V17" i="16"/>
  <c r="G19" i="16"/>
  <c r="G8" i="16" s="1"/>
  <c r="I19" i="16"/>
  <c r="K19" i="16"/>
  <c r="O19" i="16"/>
  <c r="Q19" i="16"/>
  <c r="V19" i="16"/>
  <c r="G21" i="16"/>
  <c r="M21" i="16" s="1"/>
  <c r="I21" i="16"/>
  <c r="K21" i="16"/>
  <c r="O21" i="16"/>
  <c r="Q21" i="16"/>
  <c r="V21" i="16"/>
  <c r="G22" i="16"/>
  <c r="I22" i="16"/>
  <c r="K22" i="16"/>
  <c r="M22" i="16"/>
  <c r="O22" i="16"/>
  <c r="Q22" i="16"/>
  <c r="V22" i="16"/>
  <c r="G26" i="16"/>
  <c r="I26" i="16"/>
  <c r="K26" i="16"/>
  <c r="M26" i="16"/>
  <c r="O26" i="16"/>
  <c r="Q26" i="16"/>
  <c r="V26" i="16"/>
  <c r="G28" i="16"/>
  <c r="I28" i="16"/>
  <c r="I27" i="16" s="1"/>
  <c r="K28" i="16"/>
  <c r="K27" i="16" s="1"/>
  <c r="M28" i="16"/>
  <c r="O28" i="16"/>
  <c r="Q28" i="16"/>
  <c r="Q27" i="16" s="1"/>
  <c r="V28" i="16"/>
  <c r="V27" i="16" s="1"/>
  <c r="G32" i="16"/>
  <c r="I32" i="16"/>
  <c r="K32" i="16"/>
  <c r="M32" i="16"/>
  <c r="O32" i="16"/>
  <c r="Q32" i="16"/>
  <c r="V32" i="16"/>
  <c r="G35" i="16"/>
  <c r="I35" i="16"/>
  <c r="K35" i="16"/>
  <c r="M35" i="16"/>
  <c r="O35" i="16"/>
  <c r="Q35" i="16"/>
  <c r="V35" i="16"/>
  <c r="G37" i="16"/>
  <c r="M37" i="16" s="1"/>
  <c r="I37" i="16"/>
  <c r="K37" i="16"/>
  <c r="O37" i="16"/>
  <c r="O27" i="16" s="1"/>
  <c r="Q37" i="16"/>
  <c r="V37" i="16"/>
  <c r="G38" i="16"/>
  <c r="M38" i="16" s="1"/>
  <c r="I38" i="16"/>
  <c r="K38" i="16"/>
  <c r="O38" i="16"/>
  <c r="Q38" i="16"/>
  <c r="V38" i="16"/>
  <c r="G40" i="16"/>
  <c r="I40" i="16"/>
  <c r="K40" i="16"/>
  <c r="M40" i="16"/>
  <c r="O40" i="16"/>
  <c r="Q40" i="16"/>
  <c r="V40" i="16"/>
  <c r="G42" i="16"/>
  <c r="I42" i="16"/>
  <c r="K42" i="16"/>
  <c r="M42" i="16"/>
  <c r="O42" i="16"/>
  <c r="Q42" i="16"/>
  <c r="V42" i="16"/>
  <c r="G44" i="16"/>
  <c r="M44" i="16" s="1"/>
  <c r="I44" i="16"/>
  <c r="K44" i="16"/>
  <c r="O44" i="16"/>
  <c r="Q44" i="16"/>
  <c r="V44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9" i="16"/>
  <c r="I49" i="16"/>
  <c r="K49" i="16"/>
  <c r="M49" i="16"/>
  <c r="O49" i="16"/>
  <c r="Q49" i="16"/>
  <c r="V49" i="16"/>
  <c r="G51" i="16"/>
  <c r="M51" i="16" s="1"/>
  <c r="I51" i="16"/>
  <c r="K51" i="16"/>
  <c r="O51" i="16"/>
  <c r="Q51" i="16"/>
  <c r="V51" i="16"/>
  <c r="G54" i="16"/>
  <c r="I54" i="16"/>
  <c r="K54" i="16"/>
  <c r="K53" i="16" s="1"/>
  <c r="M54" i="16"/>
  <c r="O54" i="16"/>
  <c r="O53" i="16" s="1"/>
  <c r="Q54" i="16"/>
  <c r="V54" i="16"/>
  <c r="V53" i="16" s="1"/>
  <c r="G59" i="16"/>
  <c r="I59" i="16"/>
  <c r="K59" i="16"/>
  <c r="M59" i="16"/>
  <c r="O59" i="16"/>
  <c r="Q59" i="16"/>
  <c r="V59" i="16"/>
  <c r="G61" i="16"/>
  <c r="G53" i="16" s="1"/>
  <c r="I61" i="16"/>
  <c r="K61" i="16"/>
  <c r="O61" i="16"/>
  <c r="Q61" i="16"/>
  <c r="V61" i="16"/>
  <c r="G62" i="16"/>
  <c r="M62" i="16" s="1"/>
  <c r="I62" i="16"/>
  <c r="I53" i="16" s="1"/>
  <c r="K62" i="16"/>
  <c r="O62" i="16"/>
  <c r="Q62" i="16"/>
  <c r="Q53" i="16" s="1"/>
  <c r="V62" i="16"/>
  <c r="G64" i="16"/>
  <c r="I64" i="16"/>
  <c r="K64" i="16"/>
  <c r="M64" i="16"/>
  <c r="O64" i="16"/>
  <c r="Q64" i="16"/>
  <c r="V64" i="16"/>
  <c r="G66" i="16"/>
  <c r="I66" i="16"/>
  <c r="K66" i="16"/>
  <c r="M66" i="16"/>
  <c r="O66" i="16"/>
  <c r="Q66" i="16"/>
  <c r="V66" i="16"/>
  <c r="G68" i="16"/>
  <c r="M68" i="16" s="1"/>
  <c r="I68" i="16"/>
  <c r="K68" i="16"/>
  <c r="O68" i="16"/>
  <c r="Q68" i="16"/>
  <c r="V68" i="16"/>
  <c r="G70" i="16"/>
  <c r="M70" i="16" s="1"/>
  <c r="I70" i="16"/>
  <c r="K70" i="16"/>
  <c r="O70" i="16"/>
  <c r="Q70" i="16"/>
  <c r="V70" i="16"/>
  <c r="G72" i="16"/>
  <c r="I72" i="16"/>
  <c r="K72" i="16"/>
  <c r="V72" i="16"/>
  <c r="G73" i="16"/>
  <c r="I73" i="16"/>
  <c r="K73" i="16"/>
  <c r="M73" i="16"/>
  <c r="M72" i="16" s="1"/>
  <c r="O73" i="16"/>
  <c r="O72" i="16" s="1"/>
  <c r="Q73" i="16"/>
  <c r="Q72" i="16" s="1"/>
  <c r="V73" i="16"/>
  <c r="G74" i="16"/>
  <c r="G75" i="16"/>
  <c r="I75" i="16"/>
  <c r="I74" i="16" s="1"/>
  <c r="K75" i="16"/>
  <c r="M75" i="16"/>
  <c r="O75" i="16"/>
  <c r="Q75" i="16"/>
  <c r="Q74" i="16" s="1"/>
  <c r="V75" i="16"/>
  <c r="V74" i="16" s="1"/>
  <c r="G77" i="16"/>
  <c r="I77" i="16"/>
  <c r="K77" i="16"/>
  <c r="K74" i="16" s="1"/>
  <c r="M77" i="16"/>
  <c r="O77" i="16"/>
  <c r="Q77" i="16"/>
  <c r="V77" i="16"/>
  <c r="G79" i="16"/>
  <c r="I79" i="16"/>
  <c r="K79" i="16"/>
  <c r="M79" i="16"/>
  <c r="O79" i="16"/>
  <c r="Q79" i="16"/>
  <c r="V79" i="16"/>
  <c r="G81" i="16"/>
  <c r="M81" i="16" s="1"/>
  <c r="I81" i="16"/>
  <c r="K81" i="16"/>
  <c r="O81" i="16"/>
  <c r="O74" i="16" s="1"/>
  <c r="Q81" i="16"/>
  <c r="V81" i="16"/>
  <c r="G82" i="16"/>
  <c r="M82" i="16" s="1"/>
  <c r="I82" i="16"/>
  <c r="K82" i="16"/>
  <c r="O82" i="16"/>
  <c r="Q82" i="16"/>
  <c r="V82" i="16"/>
  <c r="K83" i="16"/>
  <c r="V83" i="16"/>
  <c r="G84" i="16"/>
  <c r="I84" i="16"/>
  <c r="I83" i="16" s="1"/>
  <c r="K84" i="16"/>
  <c r="M84" i="16"/>
  <c r="O84" i="16"/>
  <c r="O83" i="16" s="1"/>
  <c r="Q84" i="16"/>
  <c r="Q83" i="16" s="1"/>
  <c r="V84" i="16"/>
  <c r="G85" i="16"/>
  <c r="G83" i="16" s="1"/>
  <c r="I85" i="16"/>
  <c r="K85" i="16"/>
  <c r="O85" i="16"/>
  <c r="Q85" i="16"/>
  <c r="V85" i="16"/>
  <c r="AE87" i="16"/>
  <c r="AF87" i="16"/>
  <c r="G77" i="15"/>
  <c r="G9" i="15"/>
  <c r="M9" i="15" s="1"/>
  <c r="I9" i="15"/>
  <c r="I8" i="15" s="1"/>
  <c r="K9" i="15"/>
  <c r="K8" i="15" s="1"/>
  <c r="O9" i="15"/>
  <c r="Q9" i="15"/>
  <c r="Q8" i="15" s="1"/>
  <c r="V9" i="15"/>
  <c r="G10" i="15"/>
  <c r="G8" i="15" s="1"/>
  <c r="I10" i="15"/>
  <c r="K10" i="15"/>
  <c r="O10" i="15"/>
  <c r="Q10" i="15"/>
  <c r="V10" i="15"/>
  <c r="G11" i="15"/>
  <c r="I11" i="15"/>
  <c r="K11" i="15"/>
  <c r="M11" i="15"/>
  <c r="O11" i="15"/>
  <c r="O8" i="15" s="1"/>
  <c r="Q11" i="15"/>
  <c r="V11" i="15"/>
  <c r="G12" i="15"/>
  <c r="M12" i="15" s="1"/>
  <c r="I12" i="15"/>
  <c r="K12" i="15"/>
  <c r="O12" i="15"/>
  <c r="Q12" i="15"/>
  <c r="V12" i="15"/>
  <c r="G14" i="15"/>
  <c r="I14" i="15"/>
  <c r="K14" i="15"/>
  <c r="M14" i="15"/>
  <c r="O14" i="15"/>
  <c r="Q14" i="15"/>
  <c r="V14" i="15"/>
  <c r="G16" i="15"/>
  <c r="I16" i="15"/>
  <c r="K16" i="15"/>
  <c r="M16" i="15"/>
  <c r="O16" i="15"/>
  <c r="Q16" i="15"/>
  <c r="V16" i="15"/>
  <c r="G17" i="15"/>
  <c r="I17" i="15"/>
  <c r="K17" i="15"/>
  <c r="M17" i="15"/>
  <c r="O17" i="15"/>
  <c r="Q17" i="15"/>
  <c r="V17" i="15"/>
  <c r="G21" i="15"/>
  <c r="M21" i="15" s="1"/>
  <c r="I21" i="15"/>
  <c r="K21" i="15"/>
  <c r="O21" i="15"/>
  <c r="Q21" i="15"/>
  <c r="V21" i="15"/>
  <c r="V8" i="15" s="1"/>
  <c r="G23" i="15"/>
  <c r="M23" i="15" s="1"/>
  <c r="I23" i="15"/>
  <c r="K23" i="15"/>
  <c r="K22" i="15" s="1"/>
  <c r="O23" i="15"/>
  <c r="O22" i="15" s="1"/>
  <c r="Q23" i="15"/>
  <c r="V23" i="15"/>
  <c r="G27" i="15"/>
  <c r="I27" i="15"/>
  <c r="I22" i="15" s="1"/>
  <c r="K27" i="15"/>
  <c r="M27" i="15"/>
  <c r="O27" i="15"/>
  <c r="Q27" i="15"/>
  <c r="V27" i="15"/>
  <c r="G30" i="15"/>
  <c r="I30" i="15"/>
  <c r="K30" i="15"/>
  <c r="M30" i="15"/>
  <c r="O30" i="15"/>
  <c r="Q30" i="15"/>
  <c r="V30" i="15"/>
  <c r="G32" i="15"/>
  <c r="I32" i="15"/>
  <c r="K32" i="15"/>
  <c r="M32" i="15"/>
  <c r="O32" i="15"/>
  <c r="Q32" i="15"/>
  <c r="Q22" i="15" s="1"/>
  <c r="V32" i="15"/>
  <c r="G33" i="15"/>
  <c r="I33" i="15"/>
  <c r="K33" i="15"/>
  <c r="M33" i="15"/>
  <c r="O33" i="15"/>
  <c r="Q33" i="15"/>
  <c r="V33" i="15"/>
  <c r="V22" i="15" s="1"/>
  <c r="G35" i="15"/>
  <c r="I35" i="15"/>
  <c r="K35" i="15"/>
  <c r="M35" i="15"/>
  <c r="O35" i="15"/>
  <c r="Q35" i="15"/>
  <c r="V35" i="15"/>
  <c r="G37" i="15"/>
  <c r="M37" i="15" s="1"/>
  <c r="I37" i="15"/>
  <c r="K37" i="15"/>
  <c r="O37" i="15"/>
  <c r="Q37" i="15"/>
  <c r="V37" i="15"/>
  <c r="G39" i="15"/>
  <c r="M39" i="15" s="1"/>
  <c r="I39" i="15"/>
  <c r="K39" i="15"/>
  <c r="O39" i="15"/>
  <c r="Q39" i="15"/>
  <c r="V39" i="15"/>
  <c r="G41" i="15"/>
  <c r="M41" i="15" s="1"/>
  <c r="I41" i="15"/>
  <c r="K41" i="15"/>
  <c r="O41" i="15"/>
  <c r="Q41" i="15"/>
  <c r="V41" i="15"/>
  <c r="G42" i="15"/>
  <c r="I42" i="15"/>
  <c r="K42" i="15"/>
  <c r="M42" i="15"/>
  <c r="O42" i="15"/>
  <c r="Q42" i="15"/>
  <c r="V42" i="15"/>
  <c r="G44" i="15"/>
  <c r="I44" i="15"/>
  <c r="K44" i="15"/>
  <c r="M44" i="15"/>
  <c r="O44" i="15"/>
  <c r="Q44" i="15"/>
  <c r="V44" i="15"/>
  <c r="G46" i="15"/>
  <c r="I46" i="15"/>
  <c r="K46" i="15"/>
  <c r="M46" i="15"/>
  <c r="O46" i="15"/>
  <c r="Q46" i="15"/>
  <c r="V46" i="15"/>
  <c r="O48" i="15"/>
  <c r="G49" i="15"/>
  <c r="I49" i="15"/>
  <c r="I48" i="15" s="1"/>
  <c r="K49" i="15"/>
  <c r="M49" i="15"/>
  <c r="O49" i="15"/>
  <c r="Q49" i="15"/>
  <c r="Q48" i="15" s="1"/>
  <c r="V49" i="15"/>
  <c r="G53" i="15"/>
  <c r="G48" i="15" s="1"/>
  <c r="I53" i="15"/>
  <c r="K53" i="15"/>
  <c r="K48" i="15" s="1"/>
  <c r="O53" i="15"/>
  <c r="Q53" i="15"/>
  <c r="V53" i="15"/>
  <c r="V48" i="15" s="1"/>
  <c r="G55" i="15"/>
  <c r="M55" i="15" s="1"/>
  <c r="I55" i="15"/>
  <c r="K55" i="15"/>
  <c r="O55" i="15"/>
  <c r="Q55" i="15"/>
  <c r="V55" i="15"/>
  <c r="G56" i="15"/>
  <c r="M56" i="15" s="1"/>
  <c r="I56" i="15"/>
  <c r="K56" i="15"/>
  <c r="O56" i="15"/>
  <c r="Q56" i="15"/>
  <c r="V56" i="15"/>
  <c r="G58" i="15"/>
  <c r="I58" i="15"/>
  <c r="K58" i="15"/>
  <c r="M58" i="15"/>
  <c r="O58" i="15"/>
  <c r="Q58" i="15"/>
  <c r="V58" i="15"/>
  <c r="G60" i="15"/>
  <c r="I60" i="15"/>
  <c r="K60" i="15"/>
  <c r="M60" i="15"/>
  <c r="O60" i="15"/>
  <c r="Q60" i="15"/>
  <c r="V60" i="15"/>
  <c r="G62" i="15"/>
  <c r="I62" i="15"/>
  <c r="K62" i="15"/>
  <c r="M62" i="15"/>
  <c r="O62" i="15"/>
  <c r="Q62" i="15"/>
  <c r="V62" i="15"/>
  <c r="G64" i="15"/>
  <c r="K64" i="15"/>
  <c r="M64" i="15"/>
  <c r="O64" i="15"/>
  <c r="V64" i="15"/>
  <c r="G65" i="15"/>
  <c r="I65" i="15"/>
  <c r="I64" i="15" s="1"/>
  <c r="K65" i="15"/>
  <c r="M65" i="15"/>
  <c r="O65" i="15"/>
  <c r="Q65" i="15"/>
  <c r="Q64" i="15" s="1"/>
  <c r="V65" i="15"/>
  <c r="V66" i="15"/>
  <c r="G67" i="15"/>
  <c r="M67" i="15" s="1"/>
  <c r="I67" i="15"/>
  <c r="I66" i="15" s="1"/>
  <c r="K67" i="15"/>
  <c r="O67" i="15"/>
  <c r="Q67" i="15"/>
  <c r="V67" i="15"/>
  <c r="G69" i="15"/>
  <c r="G66" i="15" s="1"/>
  <c r="I69" i="15"/>
  <c r="K69" i="15"/>
  <c r="K66" i="15" s="1"/>
  <c r="O69" i="15"/>
  <c r="O66" i="15" s="1"/>
  <c r="Q69" i="15"/>
  <c r="V69" i="15"/>
  <c r="G71" i="15"/>
  <c r="I71" i="15"/>
  <c r="K71" i="15"/>
  <c r="M71" i="15"/>
  <c r="O71" i="15"/>
  <c r="Q71" i="15"/>
  <c r="Q66" i="15" s="1"/>
  <c r="V71" i="15"/>
  <c r="G72" i="15"/>
  <c r="I72" i="15"/>
  <c r="K72" i="15"/>
  <c r="M72" i="15"/>
  <c r="O72" i="15"/>
  <c r="Q72" i="15"/>
  <c r="V72" i="15"/>
  <c r="G74" i="15"/>
  <c r="G73" i="15" s="1"/>
  <c r="I74" i="15"/>
  <c r="I73" i="15" s="1"/>
  <c r="K74" i="15"/>
  <c r="O74" i="15"/>
  <c r="O73" i="15" s="1"/>
  <c r="Q74" i="15"/>
  <c r="V74" i="15"/>
  <c r="V73" i="15" s="1"/>
  <c r="G75" i="15"/>
  <c r="I75" i="15"/>
  <c r="K75" i="15"/>
  <c r="K73" i="15" s="1"/>
  <c r="M75" i="15"/>
  <c r="O75" i="15"/>
  <c r="Q75" i="15"/>
  <c r="Q73" i="15" s="1"/>
  <c r="V75" i="15"/>
  <c r="AE77" i="15"/>
  <c r="G87" i="14"/>
  <c r="G9" i="14"/>
  <c r="M9" i="14" s="1"/>
  <c r="I9" i="14"/>
  <c r="I8" i="14" s="1"/>
  <c r="K9" i="14"/>
  <c r="K8" i="14" s="1"/>
  <c r="O9" i="14"/>
  <c r="Q9" i="14"/>
  <c r="Q8" i="14" s="1"/>
  <c r="V9" i="14"/>
  <c r="G10" i="14"/>
  <c r="I10" i="14"/>
  <c r="K10" i="14"/>
  <c r="M10" i="14"/>
  <c r="O10" i="14"/>
  <c r="Q10" i="14"/>
  <c r="V10" i="14"/>
  <c r="V8" i="14" s="1"/>
  <c r="G11" i="14"/>
  <c r="I11" i="14"/>
  <c r="K11" i="14"/>
  <c r="M11" i="14"/>
  <c r="O11" i="14"/>
  <c r="O8" i="14" s="1"/>
  <c r="Q11" i="14"/>
  <c r="V11" i="14"/>
  <c r="G13" i="14"/>
  <c r="M13" i="14" s="1"/>
  <c r="I13" i="14"/>
  <c r="K13" i="14"/>
  <c r="O13" i="14"/>
  <c r="Q13" i="14"/>
  <c r="V13" i="14"/>
  <c r="G15" i="14"/>
  <c r="I15" i="14"/>
  <c r="K15" i="14"/>
  <c r="M15" i="14"/>
  <c r="O15" i="14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9" i="14"/>
  <c r="G8" i="14" s="1"/>
  <c r="I19" i="14"/>
  <c r="K19" i="14"/>
  <c r="O19" i="14"/>
  <c r="Q19" i="14"/>
  <c r="V19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6" i="14"/>
  <c r="I26" i="14"/>
  <c r="K26" i="14"/>
  <c r="M26" i="14"/>
  <c r="O26" i="14"/>
  <c r="Q26" i="14"/>
  <c r="V26" i="14"/>
  <c r="G28" i="14"/>
  <c r="I28" i="14"/>
  <c r="I27" i="14" s="1"/>
  <c r="K28" i="14"/>
  <c r="K27" i="14" s="1"/>
  <c r="M28" i="14"/>
  <c r="O28" i="14"/>
  <c r="Q28" i="14"/>
  <c r="Q27" i="14" s="1"/>
  <c r="V28" i="14"/>
  <c r="V27" i="14" s="1"/>
  <c r="G32" i="14"/>
  <c r="I32" i="14"/>
  <c r="K32" i="14"/>
  <c r="M32" i="14"/>
  <c r="O32" i="14"/>
  <c r="Q32" i="14"/>
  <c r="V32" i="14"/>
  <c r="G35" i="14"/>
  <c r="I35" i="14"/>
  <c r="K35" i="14"/>
  <c r="M35" i="14"/>
  <c r="O35" i="14"/>
  <c r="Q35" i="14"/>
  <c r="V35" i="14"/>
  <c r="G37" i="14"/>
  <c r="M37" i="14" s="1"/>
  <c r="I37" i="14"/>
  <c r="K37" i="14"/>
  <c r="O37" i="14"/>
  <c r="O27" i="14" s="1"/>
  <c r="Q37" i="14"/>
  <c r="V37" i="14"/>
  <c r="G38" i="14"/>
  <c r="M38" i="14" s="1"/>
  <c r="I38" i="14"/>
  <c r="K38" i="14"/>
  <c r="O38" i="14"/>
  <c r="Q38" i="14"/>
  <c r="V38" i="14"/>
  <c r="G40" i="14"/>
  <c r="I40" i="14"/>
  <c r="K40" i="14"/>
  <c r="M40" i="14"/>
  <c r="O40" i="14"/>
  <c r="Q40" i="14"/>
  <c r="V40" i="14"/>
  <c r="G42" i="14"/>
  <c r="I42" i="14"/>
  <c r="K42" i="14"/>
  <c r="M42" i="14"/>
  <c r="O42" i="14"/>
  <c r="Q42" i="14"/>
  <c r="V42" i="14"/>
  <c r="G44" i="14"/>
  <c r="G27" i="14" s="1"/>
  <c r="I44" i="14"/>
  <c r="K44" i="14"/>
  <c r="O44" i="14"/>
  <c r="Q44" i="14"/>
  <c r="V44" i="14"/>
  <c r="G46" i="14"/>
  <c r="I46" i="14"/>
  <c r="K46" i="14"/>
  <c r="M46" i="14"/>
  <c r="O46" i="14"/>
  <c r="Q46" i="14"/>
  <c r="V46" i="14"/>
  <c r="G47" i="14"/>
  <c r="I47" i="14"/>
  <c r="K47" i="14"/>
  <c r="M47" i="14"/>
  <c r="O47" i="14"/>
  <c r="Q47" i="14"/>
  <c r="V47" i="14"/>
  <c r="G49" i="14"/>
  <c r="I49" i="14"/>
  <c r="K49" i="14"/>
  <c r="M49" i="14"/>
  <c r="O49" i="14"/>
  <c r="Q49" i="14"/>
  <c r="V49" i="14"/>
  <c r="G51" i="14"/>
  <c r="M51" i="14" s="1"/>
  <c r="I51" i="14"/>
  <c r="K51" i="14"/>
  <c r="O51" i="14"/>
  <c r="Q51" i="14"/>
  <c r="V51" i="14"/>
  <c r="G54" i="14"/>
  <c r="I54" i="14"/>
  <c r="I53" i="14" s="1"/>
  <c r="K54" i="14"/>
  <c r="K53" i="14" s="1"/>
  <c r="M54" i="14"/>
  <c r="O54" i="14"/>
  <c r="O53" i="14" s="1"/>
  <c r="Q54" i="14"/>
  <c r="V54" i="14"/>
  <c r="V53" i="14" s="1"/>
  <c r="G59" i="14"/>
  <c r="I59" i="14"/>
  <c r="K59" i="14"/>
  <c r="M59" i="14"/>
  <c r="O59" i="14"/>
  <c r="Q59" i="14"/>
  <c r="V59" i="14"/>
  <c r="G61" i="14"/>
  <c r="G53" i="14" s="1"/>
  <c r="I61" i="14"/>
  <c r="K61" i="14"/>
  <c r="O61" i="14"/>
  <c r="Q61" i="14"/>
  <c r="V61" i="14"/>
  <c r="G62" i="14"/>
  <c r="I62" i="14"/>
  <c r="K62" i="14"/>
  <c r="M62" i="14"/>
  <c r="O62" i="14"/>
  <c r="Q62" i="14"/>
  <c r="V62" i="14"/>
  <c r="G64" i="14"/>
  <c r="I64" i="14"/>
  <c r="K64" i="14"/>
  <c r="M64" i="14"/>
  <c r="O64" i="14"/>
  <c r="Q64" i="14"/>
  <c r="V64" i="14"/>
  <c r="G66" i="14"/>
  <c r="I66" i="14"/>
  <c r="K66" i="14"/>
  <c r="M66" i="14"/>
  <c r="O66" i="14"/>
  <c r="Q66" i="14"/>
  <c r="V66" i="14"/>
  <c r="G68" i="14"/>
  <c r="M68" i="14" s="1"/>
  <c r="I68" i="14"/>
  <c r="K68" i="14"/>
  <c r="O68" i="14"/>
  <c r="Q68" i="14"/>
  <c r="V68" i="14"/>
  <c r="G70" i="14"/>
  <c r="M70" i="14" s="1"/>
  <c r="I70" i="14"/>
  <c r="K70" i="14"/>
  <c r="O70" i="14"/>
  <c r="Q70" i="14"/>
  <c r="Q53" i="14" s="1"/>
  <c r="V70" i="14"/>
  <c r="G72" i="14"/>
  <c r="I72" i="14"/>
  <c r="V72" i="14"/>
  <c r="G73" i="14"/>
  <c r="I73" i="14"/>
  <c r="K73" i="14"/>
  <c r="K72" i="14" s="1"/>
  <c r="M73" i="14"/>
  <c r="M72" i="14" s="1"/>
  <c r="O73" i="14"/>
  <c r="O72" i="14" s="1"/>
  <c r="Q73" i="14"/>
  <c r="Q72" i="14" s="1"/>
  <c r="V73" i="14"/>
  <c r="G74" i="14"/>
  <c r="G75" i="14"/>
  <c r="I75" i="14"/>
  <c r="I74" i="14" s="1"/>
  <c r="K75" i="14"/>
  <c r="M75" i="14"/>
  <c r="O75" i="14"/>
  <c r="O74" i="14" s="1"/>
  <c r="Q75" i="14"/>
  <c r="Q74" i="14" s="1"/>
  <c r="V75" i="14"/>
  <c r="V74" i="14" s="1"/>
  <c r="G77" i="14"/>
  <c r="I77" i="14"/>
  <c r="K77" i="14"/>
  <c r="K74" i="14" s="1"/>
  <c r="M77" i="14"/>
  <c r="O77" i="14"/>
  <c r="Q77" i="14"/>
  <c r="V77" i="14"/>
  <c r="G79" i="14"/>
  <c r="I79" i="14"/>
  <c r="K79" i="14"/>
  <c r="M79" i="14"/>
  <c r="O79" i="14"/>
  <c r="Q79" i="14"/>
  <c r="V79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V83" i="14"/>
  <c r="G84" i="14"/>
  <c r="I84" i="14"/>
  <c r="I83" i="14" s="1"/>
  <c r="K84" i="14"/>
  <c r="K83" i="14" s="1"/>
  <c r="M84" i="14"/>
  <c r="O84" i="14"/>
  <c r="O83" i="14" s="1"/>
  <c r="Q84" i="14"/>
  <c r="Q83" i="14" s="1"/>
  <c r="V84" i="14"/>
  <c r="G85" i="14"/>
  <c r="G83" i="14" s="1"/>
  <c r="I85" i="14"/>
  <c r="K85" i="14"/>
  <c r="O85" i="14"/>
  <c r="Q85" i="14"/>
  <c r="V85" i="14"/>
  <c r="AE87" i="14"/>
  <c r="AF87" i="14"/>
  <c r="G88" i="13"/>
  <c r="G9" i="13"/>
  <c r="I9" i="13"/>
  <c r="I8" i="13" s="1"/>
  <c r="K9" i="13"/>
  <c r="M9" i="13"/>
  <c r="O9" i="13"/>
  <c r="O8" i="13" s="1"/>
  <c r="Q9" i="13"/>
  <c r="V9" i="13"/>
  <c r="V8" i="13" s="1"/>
  <c r="G10" i="13"/>
  <c r="M10" i="13" s="1"/>
  <c r="I10" i="13"/>
  <c r="K10" i="13"/>
  <c r="K8" i="13" s="1"/>
  <c r="O10" i="13"/>
  <c r="Q10" i="13"/>
  <c r="V10" i="13"/>
  <c r="G11" i="13"/>
  <c r="G8" i="13" s="1"/>
  <c r="I11" i="13"/>
  <c r="K11" i="13"/>
  <c r="M11" i="13"/>
  <c r="O11" i="13"/>
  <c r="Q11" i="13"/>
  <c r="Q8" i="13" s="1"/>
  <c r="V11" i="13"/>
  <c r="G13" i="13"/>
  <c r="I13" i="13"/>
  <c r="K13" i="13"/>
  <c r="M13" i="13"/>
  <c r="O13" i="13"/>
  <c r="Q13" i="13"/>
  <c r="V13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8" i="13"/>
  <c r="M18" i="13" s="1"/>
  <c r="I18" i="13"/>
  <c r="K18" i="13"/>
  <c r="O18" i="13"/>
  <c r="Q18" i="13"/>
  <c r="V18" i="13"/>
  <c r="G20" i="13"/>
  <c r="M20" i="13" s="1"/>
  <c r="I20" i="13"/>
  <c r="K20" i="13"/>
  <c r="O20" i="13"/>
  <c r="Q20" i="13"/>
  <c r="V20" i="13"/>
  <c r="G22" i="13"/>
  <c r="I22" i="13"/>
  <c r="K22" i="13"/>
  <c r="M22" i="13"/>
  <c r="O22" i="13"/>
  <c r="Q22" i="13"/>
  <c r="V22" i="13"/>
  <c r="G23" i="13"/>
  <c r="M23" i="13" s="1"/>
  <c r="I23" i="13"/>
  <c r="K23" i="13"/>
  <c r="O23" i="13"/>
  <c r="Q23" i="13"/>
  <c r="V23" i="13"/>
  <c r="G27" i="13"/>
  <c r="I27" i="13"/>
  <c r="K27" i="13"/>
  <c r="M27" i="13"/>
  <c r="O27" i="13"/>
  <c r="Q27" i="13"/>
  <c r="V27" i="13"/>
  <c r="G29" i="13"/>
  <c r="I29" i="13"/>
  <c r="I28" i="13" s="1"/>
  <c r="K29" i="13"/>
  <c r="K28" i="13" s="1"/>
  <c r="M29" i="13"/>
  <c r="O29" i="13"/>
  <c r="Q29" i="13"/>
  <c r="Q28" i="13" s="1"/>
  <c r="V29" i="13"/>
  <c r="G33" i="13"/>
  <c r="M33" i="13" s="1"/>
  <c r="I33" i="13"/>
  <c r="K33" i="13"/>
  <c r="O33" i="13"/>
  <c r="Q33" i="13"/>
  <c r="V33" i="13"/>
  <c r="V28" i="13" s="1"/>
  <c r="G36" i="13"/>
  <c r="I36" i="13"/>
  <c r="K36" i="13"/>
  <c r="M36" i="13"/>
  <c r="O36" i="13"/>
  <c r="O28" i="13" s="1"/>
  <c r="Q36" i="13"/>
  <c r="V36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1" i="13"/>
  <c r="M41" i="13" s="1"/>
  <c r="I41" i="13"/>
  <c r="K41" i="13"/>
  <c r="O41" i="13"/>
  <c r="Q41" i="13"/>
  <c r="V41" i="13"/>
  <c r="G43" i="13"/>
  <c r="I43" i="13"/>
  <c r="K43" i="13"/>
  <c r="M43" i="13"/>
  <c r="O43" i="13"/>
  <c r="Q43" i="13"/>
  <c r="V43" i="13"/>
  <c r="G45" i="13"/>
  <c r="G28" i="13" s="1"/>
  <c r="I45" i="13"/>
  <c r="K45" i="13"/>
  <c r="O45" i="13"/>
  <c r="Q45" i="13"/>
  <c r="V45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G52" i="13"/>
  <c r="M52" i="13" s="1"/>
  <c r="I52" i="13"/>
  <c r="K52" i="13"/>
  <c r="O52" i="13"/>
  <c r="Q52" i="13"/>
  <c r="V52" i="13"/>
  <c r="G55" i="13"/>
  <c r="M55" i="13" s="1"/>
  <c r="I55" i="13"/>
  <c r="I54" i="13" s="1"/>
  <c r="K55" i="13"/>
  <c r="K54" i="13" s="1"/>
  <c r="O55" i="13"/>
  <c r="O54" i="13" s="1"/>
  <c r="Q55" i="13"/>
  <c r="V55" i="13"/>
  <c r="V54" i="13" s="1"/>
  <c r="G60" i="13"/>
  <c r="M60" i="13" s="1"/>
  <c r="I60" i="13"/>
  <c r="K60" i="13"/>
  <c r="O60" i="13"/>
  <c r="Q60" i="13"/>
  <c r="V60" i="13"/>
  <c r="G62" i="13"/>
  <c r="G54" i="13" s="1"/>
  <c r="I62" i="13"/>
  <c r="K62" i="13"/>
  <c r="O62" i="13"/>
  <c r="Q62" i="13"/>
  <c r="V62" i="13"/>
  <c r="G63" i="13"/>
  <c r="I63" i="13"/>
  <c r="K63" i="13"/>
  <c r="M63" i="13"/>
  <c r="O63" i="13"/>
  <c r="Q63" i="13"/>
  <c r="V63" i="13"/>
  <c r="G65" i="13"/>
  <c r="M65" i="13" s="1"/>
  <c r="I65" i="13"/>
  <c r="K65" i="13"/>
  <c r="O65" i="13"/>
  <c r="Q65" i="13"/>
  <c r="V65" i="13"/>
  <c r="G67" i="13"/>
  <c r="I67" i="13"/>
  <c r="K67" i="13"/>
  <c r="M67" i="13"/>
  <c r="O67" i="13"/>
  <c r="Q67" i="13"/>
  <c r="V67" i="13"/>
  <c r="G69" i="13"/>
  <c r="M69" i="13" s="1"/>
  <c r="I69" i="13"/>
  <c r="K69" i="13"/>
  <c r="O69" i="13"/>
  <c r="Q69" i="13"/>
  <c r="V69" i="13"/>
  <c r="G71" i="13"/>
  <c r="M71" i="13" s="1"/>
  <c r="I71" i="13"/>
  <c r="K71" i="13"/>
  <c r="O71" i="13"/>
  <c r="Q71" i="13"/>
  <c r="Q54" i="13" s="1"/>
  <c r="V71" i="13"/>
  <c r="G73" i="13"/>
  <c r="O73" i="13"/>
  <c r="V73" i="13"/>
  <c r="G74" i="13"/>
  <c r="M74" i="13" s="1"/>
  <c r="M73" i="13" s="1"/>
  <c r="I74" i="13"/>
  <c r="I73" i="13" s="1"/>
  <c r="K74" i="13"/>
  <c r="K73" i="13" s="1"/>
  <c r="O74" i="13"/>
  <c r="Q74" i="13"/>
  <c r="Q73" i="13" s="1"/>
  <c r="V74" i="13"/>
  <c r="G75" i="13"/>
  <c r="G76" i="13"/>
  <c r="I76" i="13"/>
  <c r="I75" i="13" s="1"/>
  <c r="K76" i="13"/>
  <c r="M76" i="13"/>
  <c r="O76" i="13"/>
  <c r="O75" i="13" s="1"/>
  <c r="Q76" i="13"/>
  <c r="Q75" i="13" s="1"/>
  <c r="V76" i="13"/>
  <c r="G78" i="13"/>
  <c r="M78" i="13" s="1"/>
  <c r="I78" i="13"/>
  <c r="K78" i="13"/>
  <c r="K75" i="13" s="1"/>
  <c r="O78" i="13"/>
  <c r="Q78" i="13"/>
  <c r="V78" i="13"/>
  <c r="G80" i="13"/>
  <c r="I80" i="13"/>
  <c r="K80" i="13"/>
  <c r="M80" i="13"/>
  <c r="O80" i="13"/>
  <c r="Q80" i="13"/>
  <c r="V80" i="13"/>
  <c r="V75" i="13" s="1"/>
  <c r="G82" i="13"/>
  <c r="M82" i="13" s="1"/>
  <c r="I82" i="13"/>
  <c r="K82" i="13"/>
  <c r="O82" i="13"/>
  <c r="Q82" i="13"/>
  <c r="V82" i="13"/>
  <c r="G83" i="13"/>
  <c r="M83" i="13" s="1"/>
  <c r="I83" i="13"/>
  <c r="K83" i="13"/>
  <c r="O83" i="13"/>
  <c r="Q83" i="13"/>
  <c r="V83" i="13"/>
  <c r="G84" i="13"/>
  <c r="O84" i="13"/>
  <c r="V84" i="13"/>
  <c r="G85" i="13"/>
  <c r="M85" i="13" s="1"/>
  <c r="M84" i="13" s="1"/>
  <c r="I85" i="13"/>
  <c r="I84" i="13" s="1"/>
  <c r="K85" i="13"/>
  <c r="K84" i="13" s="1"/>
  <c r="O85" i="13"/>
  <c r="Q85" i="13"/>
  <c r="Q84" i="13" s="1"/>
  <c r="V85" i="13"/>
  <c r="G86" i="13"/>
  <c r="M86" i="13" s="1"/>
  <c r="I86" i="13"/>
  <c r="K86" i="13"/>
  <c r="O86" i="13"/>
  <c r="Q86" i="13"/>
  <c r="V86" i="13"/>
  <c r="AE88" i="13"/>
  <c r="AF88" i="13"/>
  <c r="G101" i="12"/>
  <c r="G9" i="12"/>
  <c r="M9" i="12" s="1"/>
  <c r="I9" i="12"/>
  <c r="I8" i="12" s="1"/>
  <c r="K9" i="12"/>
  <c r="K8" i="12" s="1"/>
  <c r="O9" i="12"/>
  <c r="Q9" i="12"/>
  <c r="Q8" i="12" s="1"/>
  <c r="V9" i="12"/>
  <c r="G11" i="12"/>
  <c r="I11" i="12"/>
  <c r="K11" i="12"/>
  <c r="M11" i="12"/>
  <c r="O11" i="12"/>
  <c r="Q11" i="12"/>
  <c r="V11" i="12"/>
  <c r="V8" i="12" s="1"/>
  <c r="G12" i="12"/>
  <c r="I12" i="12"/>
  <c r="K12" i="12"/>
  <c r="M12" i="12"/>
  <c r="O12" i="12"/>
  <c r="O8" i="12" s="1"/>
  <c r="Q12" i="12"/>
  <c r="V12" i="12"/>
  <c r="G14" i="12"/>
  <c r="M14" i="12" s="1"/>
  <c r="I14" i="12"/>
  <c r="K14" i="12"/>
  <c r="O14" i="12"/>
  <c r="Q14" i="12"/>
  <c r="V14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2" i="12"/>
  <c r="G8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32" i="12"/>
  <c r="M32" i="12" s="1"/>
  <c r="I32" i="12"/>
  <c r="K32" i="12"/>
  <c r="O32" i="12"/>
  <c r="Q32" i="12"/>
  <c r="V32" i="12"/>
  <c r="G34" i="12"/>
  <c r="I34" i="12"/>
  <c r="I33" i="12" s="1"/>
  <c r="K34" i="12"/>
  <c r="K33" i="12" s="1"/>
  <c r="M34" i="12"/>
  <c r="O34" i="12"/>
  <c r="O33" i="12" s="1"/>
  <c r="Q34" i="12"/>
  <c r="V34" i="12"/>
  <c r="V33" i="12" s="1"/>
  <c r="G39" i="12"/>
  <c r="M39" i="12" s="1"/>
  <c r="I39" i="12"/>
  <c r="K39" i="12"/>
  <c r="O39" i="12"/>
  <c r="Q39" i="12"/>
  <c r="V39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6" i="12"/>
  <c r="M46" i="12" s="1"/>
  <c r="I46" i="12"/>
  <c r="K46" i="12"/>
  <c r="O46" i="12"/>
  <c r="Q46" i="12"/>
  <c r="Q33" i="12" s="1"/>
  <c r="V46" i="12"/>
  <c r="G48" i="12"/>
  <c r="I48" i="12"/>
  <c r="K48" i="12"/>
  <c r="M48" i="12"/>
  <c r="O48" i="12"/>
  <c r="Q48" i="12"/>
  <c r="V48" i="12"/>
  <c r="G51" i="12"/>
  <c r="M51" i="12" s="1"/>
  <c r="I51" i="12"/>
  <c r="K51" i="12"/>
  <c r="O51" i="12"/>
  <c r="Q51" i="12"/>
  <c r="V51" i="12"/>
  <c r="G54" i="12"/>
  <c r="G33" i="12" s="1"/>
  <c r="I54" i="12"/>
  <c r="K54" i="12"/>
  <c r="O54" i="12"/>
  <c r="Q54" i="12"/>
  <c r="V54" i="12"/>
  <c r="G56" i="12"/>
  <c r="M56" i="12" s="1"/>
  <c r="I56" i="12"/>
  <c r="K56" i="12"/>
  <c r="O56" i="12"/>
  <c r="Q56" i="12"/>
  <c r="V56" i="12"/>
  <c r="G58" i="12"/>
  <c r="M58" i="12" s="1"/>
  <c r="I58" i="12"/>
  <c r="K58" i="12"/>
  <c r="O58" i="12"/>
  <c r="Q58" i="12"/>
  <c r="V58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4" i="12"/>
  <c r="M64" i="12" s="1"/>
  <c r="I64" i="12"/>
  <c r="K64" i="12"/>
  <c r="O64" i="12"/>
  <c r="Q64" i="12"/>
  <c r="V64" i="12"/>
  <c r="G67" i="12"/>
  <c r="M67" i="12" s="1"/>
  <c r="I67" i="12"/>
  <c r="I66" i="12" s="1"/>
  <c r="K67" i="12"/>
  <c r="K66" i="12" s="1"/>
  <c r="O67" i="12"/>
  <c r="O66" i="12" s="1"/>
  <c r="Q67" i="12"/>
  <c r="Q66" i="12" s="1"/>
  <c r="V67" i="12"/>
  <c r="G72" i="12"/>
  <c r="G66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8" i="12"/>
  <c r="I78" i="12"/>
  <c r="K78" i="12"/>
  <c r="M78" i="12"/>
  <c r="O78" i="12"/>
  <c r="Q78" i="12"/>
  <c r="V78" i="12"/>
  <c r="G80" i="12"/>
  <c r="M80" i="12" s="1"/>
  <c r="I80" i="12"/>
  <c r="K80" i="12"/>
  <c r="O80" i="12"/>
  <c r="Q80" i="12"/>
  <c r="V80" i="12"/>
  <c r="G82" i="12"/>
  <c r="M82" i="12" s="1"/>
  <c r="I82" i="12"/>
  <c r="K82" i="12"/>
  <c r="O82" i="12"/>
  <c r="Q82" i="12"/>
  <c r="V82" i="12"/>
  <c r="G84" i="12"/>
  <c r="I84" i="12"/>
  <c r="K84" i="12"/>
  <c r="M84" i="12"/>
  <c r="O84" i="12"/>
  <c r="Q84" i="12"/>
  <c r="V84" i="12"/>
  <c r="V66" i="12" s="1"/>
  <c r="O86" i="12"/>
  <c r="G87" i="12"/>
  <c r="G86" i="12" s="1"/>
  <c r="I87" i="12"/>
  <c r="I86" i="12" s="1"/>
  <c r="K87" i="12"/>
  <c r="K86" i="12" s="1"/>
  <c r="O87" i="12"/>
  <c r="Q87" i="12"/>
  <c r="Q86" i="12" s="1"/>
  <c r="V87" i="12"/>
  <c r="V86" i="12" s="1"/>
  <c r="I88" i="12"/>
  <c r="G89" i="12"/>
  <c r="I89" i="12"/>
  <c r="K89" i="12"/>
  <c r="K88" i="12" s="1"/>
  <c r="M89" i="12"/>
  <c r="O89" i="12"/>
  <c r="O88" i="12" s="1"/>
  <c r="Q89" i="12"/>
  <c r="Q88" i="12" s="1"/>
  <c r="V89" i="12"/>
  <c r="G91" i="12"/>
  <c r="G88" i="12" s="1"/>
  <c r="I91" i="12"/>
  <c r="K91" i="12"/>
  <c r="M91" i="12"/>
  <c r="O91" i="12"/>
  <c r="Q91" i="12"/>
  <c r="V91" i="12"/>
  <c r="G93" i="12"/>
  <c r="I93" i="12"/>
  <c r="K93" i="12"/>
  <c r="M93" i="12"/>
  <c r="O93" i="12"/>
  <c r="Q93" i="12"/>
  <c r="V93" i="12"/>
  <c r="V88" i="12" s="1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O97" i="12"/>
  <c r="G98" i="12"/>
  <c r="AF101" i="12" s="1"/>
  <c r="I98" i="12"/>
  <c r="I97" i="12" s="1"/>
  <c r="K98" i="12"/>
  <c r="K97" i="12" s="1"/>
  <c r="O98" i="12"/>
  <c r="Q98" i="12"/>
  <c r="Q97" i="12" s="1"/>
  <c r="V98" i="12"/>
  <c r="G99" i="12"/>
  <c r="I99" i="12"/>
  <c r="K99" i="12"/>
  <c r="M99" i="12"/>
  <c r="O99" i="12"/>
  <c r="Q99" i="12"/>
  <c r="V99" i="12"/>
  <c r="V97" i="12" s="1"/>
  <c r="AE101" i="12"/>
  <c r="I20" i="1"/>
  <c r="I19" i="1"/>
  <c r="I18" i="1"/>
  <c r="I17" i="1"/>
  <c r="I16" i="1"/>
  <c r="F54" i="1"/>
  <c r="G54" i="1"/>
  <c r="G25" i="1" s="1"/>
  <c r="A25" i="1" s="1"/>
  <c r="H52" i="1"/>
  <c r="I52" i="1" s="1"/>
  <c r="H51" i="1"/>
  <c r="I51" i="1" s="1"/>
  <c r="H50" i="1"/>
  <c r="I50" i="1" s="1"/>
  <c r="H48" i="1"/>
  <c r="I48" i="1" s="1"/>
  <c r="H47" i="1"/>
  <c r="I47" i="1" s="1"/>
  <c r="H46" i="1"/>
  <c r="I4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54" i="1" s="1"/>
  <c r="I67" i="1" l="1"/>
  <c r="J65" i="1" s="1"/>
  <c r="J63" i="1"/>
  <c r="J62" i="1"/>
  <c r="J66" i="1"/>
  <c r="J64" i="1"/>
  <c r="J61" i="1"/>
  <c r="H49" i="1"/>
  <c r="I49" i="1" s="1"/>
  <c r="G28" i="1"/>
  <c r="G26" i="1"/>
  <c r="A26" i="1"/>
  <c r="G23" i="1"/>
  <c r="M28" i="18"/>
  <c r="M23" i="18" s="1"/>
  <c r="M12" i="18"/>
  <c r="M8" i="18" s="1"/>
  <c r="M64" i="18"/>
  <c r="M47" i="18" s="1"/>
  <c r="G47" i="18"/>
  <c r="M45" i="17"/>
  <c r="M8" i="17"/>
  <c r="G57" i="17"/>
  <c r="G45" i="17"/>
  <c r="M37" i="17"/>
  <c r="M19" i="17" s="1"/>
  <c r="AF63" i="17"/>
  <c r="M27" i="16"/>
  <c r="M74" i="16"/>
  <c r="M8" i="16"/>
  <c r="M85" i="16"/>
  <c r="M83" i="16" s="1"/>
  <c r="M61" i="16"/>
  <c r="M53" i="16" s="1"/>
  <c r="G27" i="16"/>
  <c r="M19" i="16"/>
  <c r="M22" i="15"/>
  <c r="M8" i="15"/>
  <c r="G22" i="15"/>
  <c r="M74" i="15"/>
  <c r="M73" i="15" s="1"/>
  <c r="M53" i="15"/>
  <c r="M48" i="15" s="1"/>
  <c r="AF77" i="15"/>
  <c r="M69" i="15"/>
  <c r="M66" i="15" s="1"/>
  <c r="M10" i="15"/>
  <c r="M83" i="14"/>
  <c r="M74" i="14"/>
  <c r="M85" i="14"/>
  <c r="M61" i="14"/>
  <c r="M53" i="14" s="1"/>
  <c r="M44" i="14"/>
  <c r="M27" i="14" s="1"/>
  <c r="M19" i="14"/>
  <c r="M8" i="14" s="1"/>
  <c r="M75" i="13"/>
  <c r="M8" i="13"/>
  <c r="M62" i="13"/>
  <c r="M54" i="13" s="1"/>
  <c r="M45" i="13"/>
  <c r="M28" i="13" s="1"/>
  <c r="M88" i="12"/>
  <c r="M8" i="12"/>
  <c r="M98" i="12"/>
  <c r="M97" i="12" s="1"/>
  <c r="M87" i="12"/>
  <c r="M86" i="12" s="1"/>
  <c r="M72" i="12"/>
  <c r="M66" i="12" s="1"/>
  <c r="M54" i="12"/>
  <c r="M33" i="12" s="1"/>
  <c r="G97" i="12"/>
  <c r="M22" i="12"/>
  <c r="J52" i="1"/>
  <c r="J44" i="1"/>
  <c r="J48" i="1"/>
  <c r="J47" i="1"/>
  <c r="J49" i="1"/>
  <c r="J41" i="1"/>
  <c r="J46" i="1"/>
  <c r="J51" i="1"/>
  <c r="J43" i="1"/>
  <c r="J40" i="1"/>
  <c r="J39" i="1"/>
  <c r="J54" i="1" s="1"/>
  <c r="J53" i="1"/>
  <c r="J45" i="1"/>
  <c r="J50" i="1"/>
  <c r="J42" i="1"/>
  <c r="H54" i="1"/>
  <c r="I21" i="1"/>
  <c r="J28" i="1"/>
  <c r="J26" i="1"/>
  <c r="G38" i="1"/>
  <c r="F38" i="1"/>
  <c r="J23" i="1"/>
  <c r="J24" i="1"/>
  <c r="J25" i="1"/>
  <c r="J27" i="1"/>
  <c r="E24" i="1"/>
  <c r="E26" i="1"/>
  <c r="J67" i="1" l="1"/>
  <c r="A23" i="1"/>
  <c r="G24" i="1" l="1"/>
  <c r="A27" i="1" s="1"/>
  <c r="A24" i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dell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<sst xmlns="http://schemas.openxmlformats.org/spreadsheetml/2006/main" count="2853" uniqueCount="375">
  <si>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</si>
  <si>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</si>
  <si>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</si>
  <si>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</si>
  <si>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</si>
  <si>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</si>
  <si>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</si>
  <si>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</si>
  <si>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</si>
  <si>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</si>
  <si>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</si>
  <si>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</si>
  <si>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</si>
  <si>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</si>
  <si>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</si>
  <si>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</si>
  <si>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</si>
  <si>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</si>
  <si>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</si>
  <si>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</si>
  <si>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</si>
  <si>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</si>
  <si>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</si>
  <si>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</si>
  <si>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</si>
  <si>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</si>
  <si>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</si>
  <si>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</si>
  <si>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</si>
  <si>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</si>
  <si>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</si>
  <si>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</si>
  <si>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</si>
  <si>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</si>
  <si>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</si>
  <si>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</si>
  <si>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</si>
  <si>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</si>
  <si>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</si>
  <si>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</si>
  <si>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</si>
  <si>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</si>
  <si>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</si>
  <si>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313</t>
  </si>
  <si>
    <t>Rekonstrukce chodníků Újezd u Boskovic</t>
  </si>
  <si>
    <t>Stavba</t>
  </si>
  <si>
    <t>1</t>
  </si>
  <si>
    <t>Úsek 1</t>
  </si>
  <si>
    <t>Stav. část</t>
  </si>
  <si>
    <t>2</t>
  </si>
  <si>
    <t>Úsek 2</t>
  </si>
  <si>
    <t>3</t>
  </si>
  <si>
    <t>Úsek 3</t>
  </si>
  <si>
    <t>4</t>
  </si>
  <si>
    <t>Úsek 4</t>
  </si>
  <si>
    <t>5</t>
  </si>
  <si>
    <t>Úsek 5</t>
  </si>
  <si>
    <t>5a</t>
  </si>
  <si>
    <t>Úsek 5a</t>
  </si>
  <si>
    <t>6</t>
  </si>
  <si>
    <t>Úsek 6</t>
  </si>
  <si>
    <t>Celkem za stavbu</t>
  </si>
  <si>
    <t>CZK</t>
  </si>
  <si>
    <t>Rekapitulace dílů</t>
  </si>
  <si>
    <t>Typ dílu</t>
  </si>
  <si>
    <t>Zemní práce</t>
  </si>
  <si>
    <t>Komunikace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</si>
  <si>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</si>
  <si>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</si>
  <si>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</si>
  <si>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</si>
  <si>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</si>
  <si>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</si>
  <si>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</si>
  <si>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</si>
  <si>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</si>
  <si>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</si>
  <si>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</si>
  <si>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</si>
  <si>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</si>
  <si>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</si>
  <si>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</si>
  <si>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</si>
  <si>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</si>
  <si>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</si>
  <si>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</si>
  <si>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</si>
  <si>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</si>
  <si>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</si>
  <si>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</si>
  <si>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</si>
  <si>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</si>
  <si>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</si>
  <si>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</si>
  <si>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</si>
  <si>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</si>
  <si>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</si>
  <si>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</si>
  <si>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</si>
  <si>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</si>
  <si>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</si>
  <si>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</si>
  <si>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</si>
  <si>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</t>
  </si>
  <si>
    <t>Rozebrání dlažeb z betonových dlaždic na sucho</t>
  </si>
  <si>
    <t>m2</t>
  </si>
  <si>
    <t>RTS 20/ I</t>
  </si>
  <si>
    <t>Práce</t>
  </si>
  <si>
    <t>POL1_</t>
  </si>
  <si>
    <t>570,0+71,0+80,0</t>
  </si>
  <si>
    <t>VV</t>
  </si>
  <si>
    <t>113107410</t>
  </si>
  <si>
    <t>Odstranění podkladu nad 50 m2,kam.těžené tl.10 cm</t>
  </si>
  <si>
    <t>113107515</t>
  </si>
  <si>
    <t>Odstranění podkladu pl. 50 m2,kam.drcené tl.15 cm</t>
  </si>
  <si>
    <t>předpoklad : 12,0+6,5</t>
  </si>
  <si>
    <t>113108310</t>
  </si>
  <si>
    <t>Odstranění asfaltové vrstvy pl. do 50 m2, tl.10 cm</t>
  </si>
  <si>
    <t>předpoklad : 12,0</t>
  </si>
  <si>
    <t>113109310</t>
  </si>
  <si>
    <t>Odstranění podkladu pl.50 m2, bet.prostý tl.10 cm</t>
  </si>
  <si>
    <t>předpoklad : 6,5</t>
  </si>
  <si>
    <t>113201111</t>
  </si>
  <si>
    <t>Vytrhání obrubníků chodníkových a parkových</t>
  </si>
  <si>
    <t>m</t>
  </si>
  <si>
    <t>35,0</t>
  </si>
  <si>
    <t>113202111</t>
  </si>
  <si>
    <t>Vytrhání obrub obrubníků silničních</t>
  </si>
  <si>
    <t>336,0+60,0+61,0</t>
  </si>
  <si>
    <t>122202202</t>
  </si>
  <si>
    <t>Odkopávky pro silnice v hor. 3 do 1000 m3</t>
  </si>
  <si>
    <t>m3</t>
  </si>
  <si>
    <t>470,5*0,12+306,0*0,29+55,5*0,25</t>
  </si>
  <si>
    <t>122202209</t>
  </si>
  <si>
    <t>Příplatek za lepivost - odkop. pro silnice v hor.3</t>
  </si>
  <si>
    <t>159,075*0,5</t>
  </si>
  <si>
    <t>162701105</t>
  </si>
  <si>
    <t>Vodorovné přemístění výkopku z hor.1-4 do 10000 m</t>
  </si>
  <si>
    <t>181101111</t>
  </si>
  <si>
    <t>Úprava pláně v zářezech se zhutněním - ručně</t>
  </si>
  <si>
    <t>pochůzí dlažby : 426,0+44,5</t>
  </si>
  <si>
    <t>reliéfní dlažby : 23,0+8,0</t>
  </si>
  <si>
    <t>pojízdné dlažby : 100,0+36,0+21,0</t>
  </si>
  <si>
    <t>zasakovací dlažby : 118,0</t>
  </si>
  <si>
    <t>199000002</t>
  </si>
  <si>
    <t>Poplatek za skládku horniny 1- 4</t>
  </si>
  <si>
    <t>564851111</t>
  </si>
  <si>
    <t>Podklad ze štěrkodrti po zhutnění tloušťky 15 cm štěrkodrť frakce 0-32 mm</t>
  </si>
  <si>
    <t>567211215</t>
  </si>
  <si>
    <t>Podklad z prostého betonu tř. II  tloušťky 15 cm</t>
  </si>
  <si>
    <t>573191111</t>
  </si>
  <si>
    <t>Nátěr infiltrační kationaktivní emulzí 1kg/m2</t>
  </si>
  <si>
    <t>577141112</t>
  </si>
  <si>
    <t>Beton asfalt. ACO 11+,nebo ACO 16+,do 3 m, tl.5 cm</t>
  </si>
  <si>
    <t>457,5*0,2</t>
  </si>
  <si>
    <t>596215021</t>
  </si>
  <si>
    <t>Kladení zámkové dlažby tl. 6 cm do drtě tl. 4 cm</t>
  </si>
  <si>
    <t>596215040</t>
  </si>
  <si>
    <t>Kladení zámkové dlažby tl. 8 cm do drtě tl. 4 cm</t>
  </si>
  <si>
    <t>596291111</t>
  </si>
  <si>
    <t>Řezání zámkové dlažby tl. 60 mm</t>
  </si>
  <si>
    <t>1,2*14+5,1+2,0+1,3+1,5+3,1+2,3*7+3,0</t>
  </si>
  <si>
    <t>1,9+4,4+7,1+3,6+2,2+5,7+6,1+15,7+3,7+25,3+18,7</t>
  </si>
  <si>
    <t>596291113</t>
  </si>
  <si>
    <t xml:space="preserve">Řezání zámkové dlažby tl. 80 mm </t>
  </si>
  <si>
    <t>1,2*2+2,3*3+11,3+6,1+3,0+3,5*3+5,0</t>
  </si>
  <si>
    <t>596715041</t>
  </si>
  <si>
    <t>Kladení vodicí linie z dlažby tl.8 cm, drť tl.4 cm</t>
  </si>
  <si>
    <t>23,0+8,0</t>
  </si>
  <si>
    <t>59245110</t>
  </si>
  <si>
    <t>Dlažba sklad. HOLLAND I 20x10x6 cm přírodní</t>
  </si>
  <si>
    <t>SPCM</t>
  </si>
  <si>
    <t>Specifikace</t>
  </si>
  <si>
    <t>POL3_</t>
  </si>
  <si>
    <t>(426,0+44,5)*1,01</t>
  </si>
  <si>
    <t>592451158</t>
  </si>
  <si>
    <t>Dlažba HOLLAND I SLP skladba 20x10x8 cm červená dlažba pro nevidomé</t>
  </si>
  <si>
    <t>(23,0+8,0)*1,01</t>
  </si>
  <si>
    <t>592451170</t>
  </si>
  <si>
    <t>Dlažba HOLLAND I 20x10x8 cm přírodní</t>
  </si>
  <si>
    <t>pojízdné dlažby : (100,0+36,0+21,0)*1,01</t>
  </si>
  <si>
    <t>592451170Ra</t>
  </si>
  <si>
    <t>Dlažba zasakovací 20x10x8 cm přírodní</t>
  </si>
  <si>
    <t>Vlastní</t>
  </si>
  <si>
    <t>Indiv</t>
  </si>
  <si>
    <t>118,0*1,01</t>
  </si>
  <si>
    <t>917862111</t>
  </si>
  <si>
    <t>Osazení stojat. obrub.bet. s opěrou,lože z C 16/20</t>
  </si>
  <si>
    <t>chodníkové : 35,0</t>
  </si>
  <si>
    <t>silniční : 279,0+42,0-15,0</t>
  </si>
  <si>
    <t>nájezdové : 57,0+60,5+19,0-15,0</t>
  </si>
  <si>
    <t>přechodové : 30,0</t>
  </si>
  <si>
    <t>918101111</t>
  </si>
  <si>
    <t>Lože pod obrubníky nebo obruby dlažeb z C 16/20</t>
  </si>
  <si>
    <t>492,5*0,025</t>
  </si>
  <si>
    <t>919731122</t>
  </si>
  <si>
    <t>Zarovnání styčné plochy živičné tl. do 10 cm</t>
  </si>
  <si>
    <t>919735112</t>
  </si>
  <si>
    <t>Řezání stávajícího živičného krytu tl. 5 - 10 cm</t>
  </si>
  <si>
    <t>279,0+42,0</t>
  </si>
  <si>
    <t>57,0+60,5+19,0</t>
  </si>
  <si>
    <t>59217421</t>
  </si>
  <si>
    <t>Obrubník chodníkový ABO 14-10 1000/100/250 přírodní</t>
  </si>
  <si>
    <t>kus</t>
  </si>
  <si>
    <t>35,0*1,01</t>
  </si>
  <si>
    <t>59217472</t>
  </si>
  <si>
    <t>Obrubník silniční 1000/150/250 šedý</t>
  </si>
  <si>
    <t>306,0*1,01</t>
  </si>
  <si>
    <t>59217476</t>
  </si>
  <si>
    <t>Obrubník silniční nájezdový 1000/150/150 šedý</t>
  </si>
  <si>
    <t>121,5*1,01</t>
  </si>
  <si>
    <t>59217480</t>
  </si>
  <si>
    <t>Obrubník silniční přechodový 1000/150/150-250</t>
  </si>
  <si>
    <t>30,0*1,01</t>
  </si>
  <si>
    <t>998223011</t>
  </si>
  <si>
    <t>Přesun hmot, pozemní komunikace, kryt dlážděný</t>
  </si>
  <si>
    <t>t</t>
  </si>
  <si>
    <t>Přesun hmot</t>
  </si>
  <si>
    <t>POL7_</t>
  </si>
  <si>
    <t>979990103</t>
  </si>
  <si>
    <t>Poplatek za skládku suti - beton do 30x30 cm</t>
  </si>
  <si>
    <t>399,513-131,09-2,64</t>
  </si>
  <si>
    <t>979990104</t>
  </si>
  <si>
    <t>Poplatek za skládku suti - beton nad 30x30 cm</t>
  </si>
  <si>
    <t>35,0*0,22+457,0*0,27</t>
  </si>
  <si>
    <t>979990112</t>
  </si>
  <si>
    <t>Poplatek za skládku suti-obal.kam.-asfalt do 30x30</t>
  </si>
  <si>
    <t>12,0*0,22</t>
  </si>
  <si>
    <t>979081111</t>
  </si>
  <si>
    <t>Odvoz suti a vybour. hmot na skládku do 1 km</t>
  </si>
  <si>
    <t>Přesun suti</t>
  </si>
  <si>
    <t>POL8_</t>
  </si>
  <si>
    <t>979081121</t>
  </si>
  <si>
    <t>Příplatek k odvozu za každý další 1 km</t>
  </si>
  <si>
    <t>005111021R</t>
  </si>
  <si>
    <t>Vytyčení inženýrských sítí</t>
  </si>
  <si>
    <t>Soubor</t>
  </si>
  <si>
    <t>VRN</t>
  </si>
  <si>
    <t>POL99_8</t>
  </si>
  <si>
    <t>005121 R</t>
  </si>
  <si>
    <t>Zařízení staveniště</t>
  </si>
  <si>
    <t>SUM</t>
  </si>
  <si>
    <t>Poznámky uchazeče k zadání</t>
  </si>
  <si>
    <t>POPUZIV</t>
  </si>
  <si>
    <t>END</t>
  </si>
  <si>
    <t>předpoklad : 9,0</t>
  </si>
  <si>
    <t>169,0+43,0</t>
  </si>
  <si>
    <t>122202201</t>
  </si>
  <si>
    <t>Odkopávky pro silnice v hor. 3 do 100 m3</t>
  </si>
  <si>
    <t>243,0*0,12+76,0*0,29+57,0*0,25</t>
  </si>
  <si>
    <t>65,45*0,5</t>
  </si>
  <si>
    <t>pochůzí dlažby : 243,0</t>
  </si>
  <si>
    <t>reliéfní dlažby : 17,0</t>
  </si>
  <si>
    <t>pojízdné dlažby : 59,0</t>
  </si>
  <si>
    <t>212,0*0,2</t>
  </si>
  <si>
    <t>3,0+15,2+9,6+4,5+5,2+11,8+20,7+20,3+13,2+24,6+4,5+4,2+31,4+3,2+1,5*7</t>
  </si>
  <si>
    <t>1,5*2+3,0+7,6+6,0+7,0+5,5+3,0+5,0</t>
  </si>
  <si>
    <t>243,0*1,01</t>
  </si>
  <si>
    <t>17,0*1,01</t>
  </si>
  <si>
    <t>59,0*1,01</t>
  </si>
  <si>
    <t>chodníkové : 2,5</t>
  </si>
  <si>
    <t>silniční : 169,0-7,0</t>
  </si>
  <si>
    <t>nájezdové : 43,0-7,0</t>
  </si>
  <si>
    <t>přechodové : 14,0</t>
  </si>
  <si>
    <t>214,5*0,025</t>
  </si>
  <si>
    <t>2,5*1,01</t>
  </si>
  <si>
    <t>162,0*1,01</t>
  </si>
  <si>
    <t>36,0*1,01</t>
  </si>
  <si>
    <t>14,0*1,01</t>
  </si>
  <si>
    <t>156,536-57,79-1,98</t>
  </si>
  <si>
    <t>2,5*0,22+212,0*0,27</t>
  </si>
  <si>
    <t>9,0*0,22</t>
  </si>
  <si>
    <t>239,0*0,12+70,0*0,29</t>
  </si>
  <si>
    <t>48,98*0,5</t>
  </si>
  <si>
    <t>pochůzí dlažby : 239,0</t>
  </si>
  <si>
    <t>reliéfní dlažby : 21,0</t>
  </si>
  <si>
    <t>pojízdné dlažby : 49,0</t>
  </si>
  <si>
    <t>203,5*0,2</t>
  </si>
  <si>
    <t>1,9*2+16,3+13,4+6,0+11,3+17,7+1,7+5,6+36,3+1,35*4+8,0+2,1</t>
  </si>
  <si>
    <t>5,0*2+7,8+3,0*4</t>
  </si>
  <si>
    <t>239,0*1,01</t>
  </si>
  <si>
    <t>21,0*1,01</t>
  </si>
  <si>
    <t>49,0*1,01</t>
  </si>
  <si>
    <t>chodníkové : 133,0</t>
  </si>
  <si>
    <t>silniční : 243,0-8,0</t>
  </si>
  <si>
    <t>nájezdové : 52,5-7,0</t>
  </si>
  <si>
    <t>přechodové : 15,0</t>
  </si>
  <si>
    <t>428,5*0,025</t>
  </si>
  <si>
    <t>151,0+52,5</t>
  </si>
  <si>
    <t>133,0*1,01</t>
  </si>
  <si>
    <t>235,0*1,01</t>
  </si>
  <si>
    <t>45,5*1,01</t>
  </si>
  <si>
    <t>15,0*1,01</t>
  </si>
  <si>
    <t>252,266-108,91-2,64</t>
  </si>
  <si>
    <t>133,0*0,22+295,0*0,27</t>
  </si>
  <si>
    <t>74,0*0,12+19,5*0,29</t>
  </si>
  <si>
    <t>14,535*0,5</t>
  </si>
  <si>
    <t>pochůzí dlažby : 74,0</t>
  </si>
  <si>
    <t>reliéfní dlažby : 5,5</t>
  </si>
  <si>
    <t>pojízdné dlažby : 14,0</t>
  </si>
  <si>
    <t>64,5*0,2</t>
  </si>
  <si>
    <t>4,5+2,0+1,7*2+9,6+2,4+1,2+2,3+1,2*2</t>
  </si>
  <si>
    <t>3,0*2+1,7+1,2</t>
  </si>
  <si>
    <t>74,0*1,01</t>
  </si>
  <si>
    <t>5,5*1,01</t>
  </si>
  <si>
    <t>silniční : 51,0-3,0</t>
  </si>
  <si>
    <t>nájezdové : 13,5-3,0</t>
  </si>
  <si>
    <t>přechodové : 6,0</t>
  </si>
  <si>
    <t>64,5*0,025</t>
  </si>
  <si>
    <t>51,0+13,5</t>
  </si>
  <si>
    <t>48,0*1,01</t>
  </si>
  <si>
    <t>10,5*1,01</t>
  </si>
  <si>
    <t>6,0*1,01</t>
  </si>
  <si>
    <t>51,29-17,28</t>
  </si>
  <si>
    <t>64,0*0,27</t>
  </si>
  <si>
    <t>předpoklad : 7,0</t>
  </si>
  <si>
    <t>220,0*0,12+31,0*0,29</t>
  </si>
  <si>
    <t>35,39*0,5</t>
  </si>
  <si>
    <t>pochůzí dlažby : 220,0</t>
  </si>
  <si>
    <t>reliéfní dlažby : 7,0</t>
  </si>
  <si>
    <t>pojízdné dlažby : 24,0</t>
  </si>
  <si>
    <t>184,5*0,2</t>
  </si>
  <si>
    <t>1,2*4+2,4+6,4+10,3</t>
  </si>
  <si>
    <t>1,2*2+3,0</t>
  </si>
  <si>
    <t>220,0*1,01</t>
  </si>
  <si>
    <t>7,0*1,01</t>
  </si>
  <si>
    <t>24,0*1,01</t>
  </si>
  <si>
    <t>chodníkové : 107,0</t>
  </si>
  <si>
    <t>silniční : 166,5-5,0</t>
  </si>
  <si>
    <t>nájezdové : 18,0-5,0</t>
  </si>
  <si>
    <t>přechodové : 10,0</t>
  </si>
  <si>
    <t>291,5*0,025</t>
  </si>
  <si>
    <t>166,5+18,0</t>
  </si>
  <si>
    <t>107,0*1,01</t>
  </si>
  <si>
    <t>161,5*1,01</t>
  </si>
  <si>
    <t>13,0*1,01</t>
  </si>
  <si>
    <t>10,0*1,01</t>
  </si>
  <si>
    <t>174,0-73,49-1,54</t>
  </si>
  <si>
    <t>107,0*0,22+185,0*0,27</t>
  </si>
  <si>
    <t>7,0*0,22</t>
  </si>
  <si>
    <t>36,0*0,25+164,0*0,42</t>
  </si>
  <si>
    <t>77,88*0,5</t>
  </si>
  <si>
    <t>pochůzí dlažby : 36,0</t>
  </si>
  <si>
    <t>pojízdné dlažby : 116,0</t>
  </si>
  <si>
    <t>zasakovací dlažby : 48,0</t>
  </si>
  <si>
    <t>90,0*0,2</t>
  </si>
  <si>
    <t>5,8+1,2+1,5</t>
  </si>
  <si>
    <t>2,9+2,7+4,3+5,5+4,7+5,0+7,1</t>
  </si>
  <si>
    <t>pojízdné dlažby : 116,0*1,01</t>
  </si>
  <si>
    <t>Kalkul</t>
  </si>
  <si>
    <t>chodníkové : 59,0</t>
  </si>
  <si>
    <t>nájezdové : 90,0</t>
  </si>
  <si>
    <t>149,0*0,025</t>
  </si>
  <si>
    <t>90,0*1,01</t>
  </si>
  <si>
    <t>51,0*0,12+8,0*0,29+5,0*0,42</t>
  </si>
  <si>
    <t>10,54*0,5</t>
  </si>
  <si>
    <t>pochůzí dlažby : 51,0</t>
  </si>
  <si>
    <t>reliéfní dlažby : 4,0</t>
  </si>
  <si>
    <t>pojízdné dlažby : 4,0</t>
  </si>
  <si>
    <t>50,0*0,2</t>
  </si>
  <si>
    <t>2,7+14,0+3,1</t>
  </si>
  <si>
    <t>51,0*1,01</t>
  </si>
  <si>
    <t>4,0*1,01</t>
  </si>
  <si>
    <t>chodníkové : 37,0</t>
  </si>
  <si>
    <t>silniční : 41,0-1,0</t>
  </si>
  <si>
    <t>nájezdové : 9,0-1,0</t>
  </si>
  <si>
    <t>přechodové : 2,0</t>
  </si>
  <si>
    <t>87,0*0,025</t>
  </si>
  <si>
    <t>41,0+9,0</t>
  </si>
  <si>
    <t>37,0*1,01</t>
  </si>
  <si>
    <t>40,0*1,01</t>
  </si>
  <si>
    <t>8,0*1,01</t>
  </si>
  <si>
    <t>2,0*1,01</t>
  </si>
  <si>
    <t>40,972-21,64</t>
  </si>
  <si>
    <t>37,0*0,22+50,0*0,27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</si>
</sst>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59</v>
      </c>
      <c r="C3" s="199" t="s">
        <v>60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59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SUMIF(AG9:AG22,"&lt;&gt;NOR",G9:G22)</f>
        <v>0</v>
      </c>
      <c r="H8" s="233"/>
      <c r="I8" s="233">
        <f>SUM(I9:I22)</f>
        <v>0</v>
      </c>
      <c r="J8" s="233"/>
      <c r="K8" s="233">
        <f>SUM(K9:K22)</f>
        <v>0</v>
      </c>
      <c r="L8" s="233"/>
      <c r="M8" s="233">
        <f>SUM(M9:M22)</f>
        <v>0</v>
      </c>
      <c r="N8" s="233"/>
      <c r="O8" s="233">
        <f>SUM(O9:O22)</f>
        <v>0</v>
      </c>
      <c r="P8" s="233"/>
      <c r="Q8" s="233">
        <f>SUM(Q9:Q22)</f>
        <v>40.97</v>
      </c>
      <c r="R8" s="233"/>
      <c r="S8" s="233"/>
      <c r="T8" s="233"/>
      <c r="U8" s="233"/>
      <c r="V8" s="233">
        <f>SUM(V9:V22)</f>
        <v>32.549999999999997</v>
      </c>
      <c r="W8" s="233"/>
      <c r="X8" s="233"/>
      <c r="AG8" t="s">
        <v>102</v>
      </c>
    </row>
    <row r="9" spans="1:60" outlineLevel="1" x14ac:dyDescent="0.2">
      <c r="A9" s="246">
        <v>1</v>
      </c>
      <c r="B9" s="247" t="s">
        <v>103</v>
      </c>
      <c r="C9" s="256" t="s">
        <v>104</v>
      </c>
      <c r="D9" s="248" t="s">
        <v>105</v>
      </c>
      <c r="E9" s="249">
        <v>54</v>
      </c>
      <c r="F9" s="250"/>
      <c r="G9" s="251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7.45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8.64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6">
        <v>2</v>
      </c>
      <c r="B10" s="247" t="s">
        <v>111</v>
      </c>
      <c r="C10" s="256" t="s">
        <v>112</v>
      </c>
      <c r="D10" s="248" t="s">
        <v>105</v>
      </c>
      <c r="E10" s="249">
        <v>54</v>
      </c>
      <c r="F10" s="250"/>
      <c r="G10" s="251">
        <f>ROUND(E10*F10,2)</f>
        <v>0</v>
      </c>
      <c r="H10" s="230"/>
      <c r="I10" s="229">
        <f>ROUND(E10*H10,2)</f>
        <v>0</v>
      </c>
      <c r="J10" s="230"/>
      <c r="K10" s="229">
        <f>ROUND(E10*J10,2)</f>
        <v>0</v>
      </c>
      <c r="L10" s="229">
        <v>21</v>
      </c>
      <c r="M10" s="229">
        <f>G10*(1+L10/100)</f>
        <v>0</v>
      </c>
      <c r="N10" s="229">
        <v>0</v>
      </c>
      <c r="O10" s="229">
        <f>ROUND(E10*N10,2)</f>
        <v>0</v>
      </c>
      <c r="P10" s="229">
        <v>0.22</v>
      </c>
      <c r="Q10" s="229">
        <f>ROUND(E10*P10,2)</f>
        <v>11.88</v>
      </c>
      <c r="R10" s="229"/>
      <c r="S10" s="229" t="s">
        <v>106</v>
      </c>
      <c r="T10" s="229" t="s">
        <v>106</v>
      </c>
      <c r="U10" s="229">
        <v>3.3000000000000002E-2</v>
      </c>
      <c r="V10" s="229">
        <f>ROUND(E10*U10,2)</f>
        <v>1.78</v>
      </c>
      <c r="W10" s="229"/>
      <c r="X10" s="229" t="s">
        <v>107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6">
        <v>3</v>
      </c>
      <c r="B11" s="247" t="s">
        <v>122</v>
      </c>
      <c r="C11" s="256" t="s">
        <v>123</v>
      </c>
      <c r="D11" s="248" t="s">
        <v>124</v>
      </c>
      <c r="E11" s="249">
        <v>37</v>
      </c>
      <c r="F11" s="250"/>
      <c r="G11" s="251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0.22</v>
      </c>
      <c r="Q11" s="229">
        <f>ROUND(E11*P11,2)</f>
        <v>8.14</v>
      </c>
      <c r="R11" s="229"/>
      <c r="S11" s="229" t="s">
        <v>106</v>
      </c>
      <c r="T11" s="229" t="s">
        <v>106</v>
      </c>
      <c r="U11" s="229">
        <v>0.14299999999999999</v>
      </c>
      <c r="V11" s="229">
        <f>ROUND(E11*U11,2)</f>
        <v>5.29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6">
        <v>4</v>
      </c>
      <c r="B12" s="247" t="s">
        <v>126</v>
      </c>
      <c r="C12" s="256" t="s">
        <v>127</v>
      </c>
      <c r="D12" s="248" t="s">
        <v>124</v>
      </c>
      <c r="E12" s="249">
        <v>50</v>
      </c>
      <c r="F12" s="250"/>
      <c r="G12" s="251">
        <f>ROUND(E12*F12,2)</f>
        <v>0</v>
      </c>
      <c r="H12" s="230"/>
      <c r="I12" s="229">
        <f>ROUND(E12*H12,2)</f>
        <v>0</v>
      </c>
      <c r="J12" s="230"/>
      <c r="K12" s="229">
        <f>ROUND(E12*J12,2)</f>
        <v>0</v>
      </c>
      <c r="L12" s="229">
        <v>21</v>
      </c>
      <c r="M12" s="229">
        <f>G12*(1+L12/100)</f>
        <v>0</v>
      </c>
      <c r="N12" s="229">
        <v>0</v>
      </c>
      <c r="O12" s="229">
        <f>ROUND(E12*N12,2)</f>
        <v>0</v>
      </c>
      <c r="P12" s="229">
        <v>0.27</v>
      </c>
      <c r="Q12" s="229">
        <f>ROUND(E12*P12,2)</f>
        <v>13.5</v>
      </c>
      <c r="R12" s="229"/>
      <c r="S12" s="229" t="s">
        <v>106</v>
      </c>
      <c r="T12" s="229" t="s">
        <v>106</v>
      </c>
      <c r="U12" s="229">
        <v>0.123</v>
      </c>
      <c r="V12" s="229">
        <f>ROUND(E12*U12,2)</f>
        <v>6.15</v>
      </c>
      <c r="W12" s="229"/>
      <c r="X12" s="229" t="s">
        <v>107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108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5</v>
      </c>
      <c r="B13" s="241" t="s">
        <v>247</v>
      </c>
      <c r="C13" s="254" t="s">
        <v>248</v>
      </c>
      <c r="D13" s="242" t="s">
        <v>131</v>
      </c>
      <c r="E13" s="243">
        <v>10.54</v>
      </c>
      <c r="F13" s="244"/>
      <c r="G13" s="245">
        <f>ROUND(E13*F13,2)</f>
        <v>0</v>
      </c>
      <c r="H13" s="230"/>
      <c r="I13" s="229">
        <f>ROUND(E13*H13,2)</f>
        <v>0</v>
      </c>
      <c r="J13" s="230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</v>
      </c>
      <c r="Q13" s="229">
        <f>ROUND(E13*P13,2)</f>
        <v>0</v>
      </c>
      <c r="R13" s="229"/>
      <c r="S13" s="229" t="s">
        <v>106</v>
      </c>
      <c r="T13" s="229" t="s">
        <v>106</v>
      </c>
      <c r="U13" s="229">
        <v>0.42199999999999999</v>
      </c>
      <c r="V13" s="229">
        <f>ROUND(E13*U13,2)</f>
        <v>4.45</v>
      </c>
      <c r="W13" s="229"/>
      <c r="X13" s="229" t="s">
        <v>107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/>
      <c r="B14" s="228"/>
      <c r="C14" s="255" t="s">
        <v>354</v>
      </c>
      <c r="D14" s="231"/>
      <c r="E14" s="232">
        <v>10.54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0"/>
      <c r="Z14" s="210"/>
      <c r="AA14" s="210"/>
      <c r="AB14" s="210"/>
      <c r="AC14" s="210"/>
      <c r="AD14" s="210"/>
      <c r="AE14" s="210"/>
      <c r="AF14" s="210"/>
      <c r="AG14" s="210" t="s">
        <v>110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0">
        <v>6</v>
      </c>
      <c r="B15" s="241" t="s">
        <v>133</v>
      </c>
      <c r="C15" s="254" t="s">
        <v>134</v>
      </c>
      <c r="D15" s="242" t="s">
        <v>131</v>
      </c>
      <c r="E15" s="243">
        <v>5.27</v>
      </c>
      <c r="F15" s="244"/>
      <c r="G15" s="245">
        <f>ROUND(E15*F15,2)</f>
        <v>0</v>
      </c>
      <c r="H15" s="230"/>
      <c r="I15" s="229">
        <f>ROUND(E15*H15,2)</f>
        <v>0</v>
      </c>
      <c r="J15" s="230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</v>
      </c>
      <c r="Q15" s="229">
        <f>ROUND(E15*P15,2)</f>
        <v>0</v>
      </c>
      <c r="R15" s="229"/>
      <c r="S15" s="229" t="s">
        <v>106</v>
      </c>
      <c r="T15" s="229" t="s">
        <v>106</v>
      </c>
      <c r="U15" s="229">
        <v>8.7999999999999995E-2</v>
      </c>
      <c r="V15" s="229">
        <f>ROUND(E15*U15,2)</f>
        <v>0.46</v>
      </c>
      <c r="W15" s="229"/>
      <c r="X15" s="229" t="s">
        <v>107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7"/>
      <c r="B16" s="228"/>
      <c r="C16" s="255" t="s">
        <v>355</v>
      </c>
      <c r="D16" s="231"/>
      <c r="E16" s="232">
        <v>5.27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0"/>
      <c r="Z16" s="210"/>
      <c r="AA16" s="210"/>
      <c r="AB16" s="210"/>
      <c r="AC16" s="210"/>
      <c r="AD16" s="210"/>
      <c r="AE16" s="210"/>
      <c r="AF16" s="210"/>
      <c r="AG16" s="210" t="s">
        <v>110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46">
        <v>7</v>
      </c>
      <c r="B17" s="247" t="s">
        <v>136</v>
      </c>
      <c r="C17" s="256" t="s">
        <v>137</v>
      </c>
      <c r="D17" s="248" t="s">
        <v>131</v>
      </c>
      <c r="E17" s="249">
        <v>10.54</v>
      </c>
      <c r="F17" s="250"/>
      <c r="G17" s="251">
        <f>ROUND(E17*F17,2)</f>
        <v>0</v>
      </c>
      <c r="H17" s="230"/>
      <c r="I17" s="229">
        <f>ROUND(E17*H17,2)</f>
        <v>0</v>
      </c>
      <c r="J17" s="230"/>
      <c r="K17" s="229">
        <f>ROUND(E17*J17,2)</f>
        <v>0</v>
      </c>
      <c r="L17" s="229">
        <v>21</v>
      </c>
      <c r="M17" s="229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29"/>
      <c r="S17" s="229" t="s">
        <v>106</v>
      </c>
      <c r="T17" s="229" t="s">
        <v>106</v>
      </c>
      <c r="U17" s="229">
        <v>1.0999999999999999E-2</v>
      </c>
      <c r="V17" s="229">
        <f>ROUND(E17*U17,2)</f>
        <v>0.12</v>
      </c>
      <c r="W17" s="229"/>
      <c r="X17" s="229" t="s">
        <v>107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108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8</v>
      </c>
      <c r="B18" s="241" t="s">
        <v>138</v>
      </c>
      <c r="C18" s="254" t="s">
        <v>139</v>
      </c>
      <c r="D18" s="242" t="s">
        <v>105</v>
      </c>
      <c r="E18" s="243">
        <v>59</v>
      </c>
      <c r="F18" s="244"/>
      <c r="G18" s="245">
        <f>ROUND(E18*F18,2)</f>
        <v>0</v>
      </c>
      <c r="H18" s="230"/>
      <c r="I18" s="229">
        <f>ROUND(E18*H18,2)</f>
        <v>0</v>
      </c>
      <c r="J18" s="230"/>
      <c r="K18" s="229">
        <f>ROUND(E18*J18,2)</f>
        <v>0</v>
      </c>
      <c r="L18" s="229">
        <v>21</v>
      </c>
      <c r="M18" s="229">
        <f>G18*(1+L18/100)</f>
        <v>0</v>
      </c>
      <c r="N18" s="229">
        <v>0</v>
      </c>
      <c r="O18" s="229">
        <f>ROUND(E18*N18,2)</f>
        <v>0</v>
      </c>
      <c r="P18" s="229">
        <v>0</v>
      </c>
      <c r="Q18" s="229">
        <f>ROUND(E18*P18,2)</f>
        <v>0</v>
      </c>
      <c r="R18" s="229"/>
      <c r="S18" s="229" t="s">
        <v>106</v>
      </c>
      <c r="T18" s="229" t="s">
        <v>106</v>
      </c>
      <c r="U18" s="229">
        <v>9.6000000000000002E-2</v>
      </c>
      <c r="V18" s="229">
        <f>ROUND(E18*U18,2)</f>
        <v>5.66</v>
      </c>
      <c r="W18" s="229"/>
      <c r="X18" s="229" t="s">
        <v>107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108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/>
      <c r="B19" s="228"/>
      <c r="C19" s="255" t="s">
        <v>356</v>
      </c>
      <c r="D19" s="231"/>
      <c r="E19" s="232">
        <v>51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10"/>
      <c r="Z19" s="210"/>
      <c r="AA19" s="210"/>
      <c r="AB19" s="210"/>
      <c r="AC19" s="210"/>
      <c r="AD19" s="210"/>
      <c r="AE19" s="210"/>
      <c r="AF19" s="210"/>
      <c r="AG19" s="210" t="s">
        <v>110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/>
      <c r="B20" s="228"/>
      <c r="C20" s="255" t="s">
        <v>357</v>
      </c>
      <c r="D20" s="231"/>
      <c r="E20" s="232">
        <v>4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10"/>
      <c r="Z20" s="210"/>
      <c r="AA20" s="210"/>
      <c r="AB20" s="210"/>
      <c r="AC20" s="210"/>
      <c r="AD20" s="210"/>
      <c r="AE20" s="210"/>
      <c r="AF20" s="210"/>
      <c r="AG20" s="210" t="s">
        <v>110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27"/>
      <c r="B21" s="228"/>
      <c r="C21" s="255" t="s">
        <v>358</v>
      </c>
      <c r="D21" s="231"/>
      <c r="E21" s="232">
        <v>4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10"/>
      <c r="Z21" s="210"/>
      <c r="AA21" s="210"/>
      <c r="AB21" s="210"/>
      <c r="AC21" s="210"/>
      <c r="AD21" s="210"/>
      <c r="AE21" s="210"/>
      <c r="AF21" s="210"/>
      <c r="AG21" s="210" t="s">
        <v>110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6">
        <v>9</v>
      </c>
      <c r="B22" s="247" t="s">
        <v>144</v>
      </c>
      <c r="C22" s="256" t="s">
        <v>145</v>
      </c>
      <c r="D22" s="248" t="s">
        <v>131</v>
      </c>
      <c r="E22" s="249">
        <v>10.54</v>
      </c>
      <c r="F22" s="250"/>
      <c r="G22" s="251">
        <f>ROUND(E22*F22,2)</f>
        <v>0</v>
      </c>
      <c r="H22" s="230"/>
      <c r="I22" s="229">
        <f>ROUND(E22*H22,2)</f>
        <v>0</v>
      </c>
      <c r="J22" s="230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/>
      <c r="S22" s="229" t="s">
        <v>106</v>
      </c>
      <c r="T22" s="229" t="s">
        <v>106</v>
      </c>
      <c r="U22" s="229">
        <v>0</v>
      </c>
      <c r="V22" s="229">
        <f>ROUND(E22*U22,2)</f>
        <v>0</v>
      </c>
      <c r="W22" s="229"/>
      <c r="X22" s="229" t="s">
        <v>107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34" t="s">
        <v>101</v>
      </c>
      <c r="B23" s="235" t="s">
        <v>55</v>
      </c>
      <c r="C23" s="253" t="s">
        <v>66</v>
      </c>
      <c r="D23" s="236"/>
      <c r="E23" s="237"/>
      <c r="F23" s="238"/>
      <c r="G23" s="239">
        <f>SUMIF(AG24:AG46,"&lt;&gt;NOR",G24:G46)</f>
        <v>0</v>
      </c>
      <c r="H23" s="233"/>
      <c r="I23" s="233">
        <f>SUM(I24:I46)</f>
        <v>0</v>
      </c>
      <c r="J23" s="233"/>
      <c r="K23" s="233">
        <f>SUM(K24:K46)</f>
        <v>0</v>
      </c>
      <c r="L23" s="233"/>
      <c r="M23" s="233">
        <f>SUM(M24:M46)</f>
        <v>0</v>
      </c>
      <c r="N23" s="233"/>
      <c r="O23" s="233">
        <f>SUM(O24:O46)</f>
        <v>39.080000000000005</v>
      </c>
      <c r="P23" s="233"/>
      <c r="Q23" s="233">
        <f>SUM(Q24:Q46)</f>
        <v>0</v>
      </c>
      <c r="R23" s="233"/>
      <c r="S23" s="233"/>
      <c r="T23" s="233"/>
      <c r="U23" s="233"/>
      <c r="V23" s="233">
        <f>SUM(V24:V46)</f>
        <v>38.849999999999994</v>
      </c>
      <c r="W23" s="233"/>
      <c r="X23" s="233"/>
      <c r="AG23" t="s">
        <v>102</v>
      </c>
    </row>
    <row r="24" spans="1:60" ht="22.5" outlineLevel="1" x14ac:dyDescent="0.2">
      <c r="A24" s="240">
        <v>10</v>
      </c>
      <c r="B24" s="241" t="s">
        <v>146</v>
      </c>
      <c r="C24" s="254" t="s">
        <v>147</v>
      </c>
      <c r="D24" s="242" t="s">
        <v>105</v>
      </c>
      <c r="E24" s="243">
        <v>59</v>
      </c>
      <c r="F24" s="244"/>
      <c r="G24" s="245">
        <f>ROUND(E24*F24,2)</f>
        <v>0</v>
      </c>
      <c r="H24" s="230"/>
      <c r="I24" s="229">
        <f>ROUND(E24*H24,2)</f>
        <v>0</v>
      </c>
      <c r="J24" s="230"/>
      <c r="K24" s="229">
        <f>ROUND(E24*J24,2)</f>
        <v>0</v>
      </c>
      <c r="L24" s="229">
        <v>21</v>
      </c>
      <c r="M24" s="229">
        <f>G24*(1+L24/100)</f>
        <v>0</v>
      </c>
      <c r="N24" s="229">
        <v>0.378</v>
      </c>
      <c r="O24" s="229">
        <f>ROUND(E24*N24,2)</f>
        <v>22.3</v>
      </c>
      <c r="P24" s="229">
        <v>0</v>
      </c>
      <c r="Q24" s="229">
        <f>ROUND(E24*P24,2)</f>
        <v>0</v>
      </c>
      <c r="R24" s="229"/>
      <c r="S24" s="229" t="s">
        <v>106</v>
      </c>
      <c r="T24" s="229" t="s">
        <v>106</v>
      </c>
      <c r="U24" s="229">
        <v>2.5999999999999999E-2</v>
      </c>
      <c r="V24" s="229">
        <f>ROUND(E24*U24,2)</f>
        <v>1.53</v>
      </c>
      <c r="W24" s="229"/>
      <c r="X24" s="229" t="s">
        <v>107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108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356</v>
      </c>
      <c r="D25" s="231"/>
      <c r="E25" s="232">
        <v>51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/>
      <c r="B26" s="228"/>
      <c r="C26" s="255" t="s">
        <v>358</v>
      </c>
      <c r="D26" s="231"/>
      <c r="E26" s="232">
        <v>4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10"/>
      <c r="Z26" s="210"/>
      <c r="AA26" s="210"/>
      <c r="AB26" s="210"/>
      <c r="AC26" s="210"/>
      <c r="AD26" s="210"/>
      <c r="AE26" s="210"/>
      <c r="AF26" s="210"/>
      <c r="AG26" s="210" t="s">
        <v>110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7"/>
      <c r="B27" s="228"/>
      <c r="C27" s="255" t="s">
        <v>357</v>
      </c>
      <c r="D27" s="231"/>
      <c r="E27" s="232">
        <v>4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10"/>
      <c r="Z27" s="210"/>
      <c r="AA27" s="210"/>
      <c r="AB27" s="210"/>
      <c r="AC27" s="210"/>
      <c r="AD27" s="210"/>
      <c r="AE27" s="210"/>
      <c r="AF27" s="210"/>
      <c r="AG27" s="210" t="s">
        <v>110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0">
        <v>11</v>
      </c>
      <c r="B28" s="241" t="s">
        <v>148</v>
      </c>
      <c r="C28" s="254" t="s">
        <v>149</v>
      </c>
      <c r="D28" s="242" t="s">
        <v>105</v>
      </c>
      <c r="E28" s="243">
        <v>8</v>
      </c>
      <c r="F28" s="244"/>
      <c r="G28" s="245">
        <f>ROUND(E28*F28,2)</f>
        <v>0</v>
      </c>
      <c r="H28" s="230"/>
      <c r="I28" s="229">
        <f>ROUND(E28*H28,2)</f>
        <v>0</v>
      </c>
      <c r="J28" s="230"/>
      <c r="K28" s="229">
        <f>ROUND(E28*J28,2)</f>
        <v>0</v>
      </c>
      <c r="L28" s="229">
        <v>21</v>
      </c>
      <c r="M28" s="229">
        <f>G28*(1+L28/100)</f>
        <v>0</v>
      </c>
      <c r="N28" s="229">
        <v>0.38041999999999998</v>
      </c>
      <c r="O28" s="229">
        <f>ROUND(E28*N28,2)</f>
        <v>3.04</v>
      </c>
      <c r="P28" s="229">
        <v>0</v>
      </c>
      <c r="Q28" s="229">
        <f>ROUND(E28*P28,2)</f>
        <v>0</v>
      </c>
      <c r="R28" s="229"/>
      <c r="S28" s="229" t="s">
        <v>106</v>
      </c>
      <c r="T28" s="229" t="s">
        <v>106</v>
      </c>
      <c r="U28" s="229">
        <v>0.151</v>
      </c>
      <c r="V28" s="229">
        <f>ROUND(E28*U28,2)</f>
        <v>1.21</v>
      </c>
      <c r="W28" s="229"/>
      <c r="X28" s="229" t="s">
        <v>107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5" t="s">
        <v>358</v>
      </c>
      <c r="D29" s="231"/>
      <c r="E29" s="232">
        <v>4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1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5" t="s">
        <v>357</v>
      </c>
      <c r="D30" s="231"/>
      <c r="E30" s="232">
        <v>4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12</v>
      </c>
      <c r="B31" s="241" t="s">
        <v>150</v>
      </c>
      <c r="C31" s="254" t="s">
        <v>151</v>
      </c>
      <c r="D31" s="242" t="s">
        <v>105</v>
      </c>
      <c r="E31" s="243">
        <v>10</v>
      </c>
      <c r="F31" s="244"/>
      <c r="G31" s="245">
        <f>ROUND(E31*F31,2)</f>
        <v>0</v>
      </c>
      <c r="H31" s="230"/>
      <c r="I31" s="229">
        <f>ROUND(E31*H31,2)</f>
        <v>0</v>
      </c>
      <c r="J31" s="230"/>
      <c r="K31" s="229">
        <f>ROUND(E31*J31,2)</f>
        <v>0</v>
      </c>
      <c r="L31" s="229">
        <v>21</v>
      </c>
      <c r="M31" s="229">
        <f>G31*(1+L31/100)</f>
        <v>0</v>
      </c>
      <c r="N31" s="229">
        <v>3.4000000000000002E-4</v>
      </c>
      <c r="O31" s="229">
        <f>ROUND(E31*N31,2)</f>
        <v>0</v>
      </c>
      <c r="P31" s="229">
        <v>0</v>
      </c>
      <c r="Q31" s="229">
        <f>ROUND(E31*P31,2)</f>
        <v>0</v>
      </c>
      <c r="R31" s="229"/>
      <c r="S31" s="229" t="s">
        <v>106</v>
      </c>
      <c r="T31" s="229" t="s">
        <v>106</v>
      </c>
      <c r="U31" s="229">
        <v>8.0000000000000002E-3</v>
      </c>
      <c r="V31" s="229">
        <f>ROUND(E31*U31,2)</f>
        <v>0.08</v>
      </c>
      <c r="W31" s="229"/>
      <c r="X31" s="229" t="s">
        <v>107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108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/>
      <c r="B32" s="228"/>
      <c r="C32" s="255" t="s">
        <v>359</v>
      </c>
      <c r="D32" s="231"/>
      <c r="E32" s="232">
        <v>10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10"/>
      <c r="Z32" s="210"/>
      <c r="AA32" s="210"/>
      <c r="AB32" s="210"/>
      <c r="AC32" s="210"/>
      <c r="AD32" s="210"/>
      <c r="AE32" s="210"/>
      <c r="AF32" s="210"/>
      <c r="AG32" s="210" t="s">
        <v>110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6">
        <v>13</v>
      </c>
      <c r="B33" s="247" t="s">
        <v>152</v>
      </c>
      <c r="C33" s="256" t="s">
        <v>153</v>
      </c>
      <c r="D33" s="248" t="s">
        <v>105</v>
      </c>
      <c r="E33" s="249">
        <v>10</v>
      </c>
      <c r="F33" s="250"/>
      <c r="G33" s="251">
        <f>ROUND(E33*F33,2)</f>
        <v>0</v>
      </c>
      <c r="H33" s="230"/>
      <c r="I33" s="229">
        <f>ROUND(E33*H33,2)</f>
        <v>0</v>
      </c>
      <c r="J33" s="230"/>
      <c r="K33" s="229">
        <f>ROUND(E33*J33,2)</f>
        <v>0</v>
      </c>
      <c r="L33" s="229">
        <v>21</v>
      </c>
      <c r="M33" s="229">
        <f>G33*(1+L33/100)</f>
        <v>0</v>
      </c>
      <c r="N33" s="229">
        <v>0.12966</v>
      </c>
      <c r="O33" s="229">
        <f>ROUND(E33*N33,2)</f>
        <v>1.3</v>
      </c>
      <c r="P33" s="229">
        <v>0</v>
      </c>
      <c r="Q33" s="229">
        <f>ROUND(E33*P33,2)</f>
        <v>0</v>
      </c>
      <c r="R33" s="229"/>
      <c r="S33" s="229" t="s">
        <v>106</v>
      </c>
      <c r="T33" s="229" t="s">
        <v>106</v>
      </c>
      <c r="U33" s="229">
        <v>7.1999999999999995E-2</v>
      </c>
      <c r="V33" s="229">
        <f>ROUND(E33*U33,2)</f>
        <v>0.72</v>
      </c>
      <c r="W33" s="229"/>
      <c r="X33" s="229" t="s">
        <v>107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108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0">
        <v>14</v>
      </c>
      <c r="B34" s="241" t="s">
        <v>155</v>
      </c>
      <c r="C34" s="254" t="s">
        <v>156</v>
      </c>
      <c r="D34" s="242" t="s">
        <v>105</v>
      </c>
      <c r="E34" s="243">
        <v>51</v>
      </c>
      <c r="F34" s="244"/>
      <c r="G34" s="245">
        <f>ROUND(E34*F34,2)</f>
        <v>0</v>
      </c>
      <c r="H34" s="230"/>
      <c r="I34" s="229">
        <f>ROUND(E34*H34,2)</f>
        <v>0</v>
      </c>
      <c r="J34" s="230"/>
      <c r="K34" s="229">
        <f>ROUND(E34*J34,2)</f>
        <v>0</v>
      </c>
      <c r="L34" s="229">
        <v>21</v>
      </c>
      <c r="M34" s="229">
        <f>G34*(1+L34/100)</f>
        <v>0</v>
      </c>
      <c r="N34" s="229">
        <v>7.3899999999999993E-2</v>
      </c>
      <c r="O34" s="229">
        <f>ROUND(E34*N34,2)</f>
        <v>3.77</v>
      </c>
      <c r="P34" s="229">
        <v>0</v>
      </c>
      <c r="Q34" s="229">
        <f>ROUND(E34*P34,2)</f>
        <v>0</v>
      </c>
      <c r="R34" s="229"/>
      <c r="S34" s="229" t="s">
        <v>106</v>
      </c>
      <c r="T34" s="229" t="s">
        <v>106</v>
      </c>
      <c r="U34" s="229">
        <v>0.45200000000000001</v>
      </c>
      <c r="V34" s="229">
        <f>ROUND(E34*U34,2)</f>
        <v>23.05</v>
      </c>
      <c r="W34" s="229"/>
      <c r="X34" s="229" t="s">
        <v>107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108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7"/>
      <c r="B35" s="228"/>
      <c r="C35" s="255" t="s">
        <v>356</v>
      </c>
      <c r="D35" s="231"/>
      <c r="E35" s="232">
        <v>51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10"/>
      <c r="Z35" s="210"/>
      <c r="AA35" s="210"/>
      <c r="AB35" s="210"/>
      <c r="AC35" s="210"/>
      <c r="AD35" s="210"/>
      <c r="AE35" s="210"/>
      <c r="AF35" s="210"/>
      <c r="AG35" s="210" t="s">
        <v>110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15</v>
      </c>
      <c r="B36" s="241" t="s">
        <v>157</v>
      </c>
      <c r="C36" s="254" t="s">
        <v>158</v>
      </c>
      <c r="D36" s="242" t="s">
        <v>105</v>
      </c>
      <c r="E36" s="243">
        <v>4</v>
      </c>
      <c r="F36" s="244"/>
      <c r="G36" s="245">
        <f>ROUND(E36*F36,2)</f>
        <v>0</v>
      </c>
      <c r="H36" s="230"/>
      <c r="I36" s="229">
        <f>ROUND(E36*H36,2)</f>
        <v>0</v>
      </c>
      <c r="J36" s="230"/>
      <c r="K36" s="229">
        <f>ROUND(E36*J36,2)</f>
        <v>0</v>
      </c>
      <c r="L36" s="229">
        <v>21</v>
      </c>
      <c r="M36" s="229">
        <f>G36*(1+L36/100)</f>
        <v>0</v>
      </c>
      <c r="N36" s="229">
        <v>7.3899999999999993E-2</v>
      </c>
      <c r="O36" s="229">
        <f>ROUND(E36*N36,2)</f>
        <v>0.3</v>
      </c>
      <c r="P36" s="229">
        <v>0</v>
      </c>
      <c r="Q36" s="229">
        <f>ROUND(E36*P36,2)</f>
        <v>0</v>
      </c>
      <c r="R36" s="229"/>
      <c r="S36" s="229" t="s">
        <v>106</v>
      </c>
      <c r="T36" s="229" t="s">
        <v>106</v>
      </c>
      <c r="U36" s="229">
        <v>0.47799999999999998</v>
      </c>
      <c r="V36" s="229">
        <f>ROUND(E36*U36,2)</f>
        <v>1.91</v>
      </c>
      <c r="W36" s="229"/>
      <c r="X36" s="229" t="s">
        <v>107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108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7"/>
      <c r="B37" s="228"/>
      <c r="C37" s="255" t="s">
        <v>358</v>
      </c>
      <c r="D37" s="231"/>
      <c r="E37" s="232">
        <v>4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10"/>
      <c r="Z37" s="210"/>
      <c r="AA37" s="210"/>
      <c r="AB37" s="210"/>
      <c r="AC37" s="210"/>
      <c r="AD37" s="210"/>
      <c r="AE37" s="210"/>
      <c r="AF37" s="210"/>
      <c r="AG37" s="210" t="s">
        <v>110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16</v>
      </c>
      <c r="B38" s="241" t="s">
        <v>159</v>
      </c>
      <c r="C38" s="254" t="s">
        <v>160</v>
      </c>
      <c r="D38" s="242" t="s">
        <v>124</v>
      </c>
      <c r="E38" s="243">
        <v>19.8</v>
      </c>
      <c r="F38" s="244"/>
      <c r="G38" s="245">
        <f>ROUND(E38*F38,2)</f>
        <v>0</v>
      </c>
      <c r="H38" s="230"/>
      <c r="I38" s="229">
        <f>ROUND(E38*H38,2)</f>
        <v>0</v>
      </c>
      <c r="J38" s="230"/>
      <c r="K38" s="229">
        <f>ROUND(E38*J38,2)</f>
        <v>0</v>
      </c>
      <c r="L38" s="229">
        <v>21</v>
      </c>
      <c r="M38" s="229">
        <f>G38*(1+L38/100)</f>
        <v>0</v>
      </c>
      <c r="N38" s="229">
        <v>3.3E-4</v>
      </c>
      <c r="O38" s="229">
        <f>ROUND(E38*N38,2)</f>
        <v>0.01</v>
      </c>
      <c r="P38" s="229">
        <v>0</v>
      </c>
      <c r="Q38" s="229">
        <f>ROUND(E38*P38,2)</f>
        <v>0</v>
      </c>
      <c r="R38" s="229"/>
      <c r="S38" s="229" t="s">
        <v>106</v>
      </c>
      <c r="T38" s="229" t="s">
        <v>106</v>
      </c>
      <c r="U38" s="229">
        <v>0.41</v>
      </c>
      <c r="V38" s="229">
        <f>ROUND(E38*U38,2)</f>
        <v>8.1199999999999992</v>
      </c>
      <c r="W38" s="229"/>
      <c r="X38" s="229" t="s">
        <v>107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108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/>
      <c r="B39" s="228"/>
      <c r="C39" s="255" t="s">
        <v>360</v>
      </c>
      <c r="D39" s="231"/>
      <c r="E39" s="232">
        <v>19.8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10"/>
      <c r="Z39" s="210"/>
      <c r="AA39" s="210"/>
      <c r="AB39" s="210"/>
      <c r="AC39" s="210"/>
      <c r="AD39" s="210"/>
      <c r="AE39" s="210"/>
      <c r="AF39" s="210"/>
      <c r="AG39" s="210" t="s">
        <v>110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6">
        <v>17</v>
      </c>
      <c r="B40" s="247" t="s">
        <v>166</v>
      </c>
      <c r="C40" s="256" t="s">
        <v>167</v>
      </c>
      <c r="D40" s="248" t="s">
        <v>105</v>
      </c>
      <c r="E40" s="249">
        <v>4</v>
      </c>
      <c r="F40" s="250"/>
      <c r="G40" s="251">
        <f>ROUND(E40*F40,2)</f>
        <v>0</v>
      </c>
      <c r="H40" s="230"/>
      <c r="I40" s="229">
        <f>ROUND(E40*H40,2)</f>
        <v>0</v>
      </c>
      <c r="J40" s="230"/>
      <c r="K40" s="229">
        <f>ROUND(E40*J40,2)</f>
        <v>0</v>
      </c>
      <c r="L40" s="229">
        <v>21</v>
      </c>
      <c r="M40" s="229">
        <f>G40*(1+L40/100)</f>
        <v>0</v>
      </c>
      <c r="N40" s="229">
        <v>7.3899999999999993E-2</v>
      </c>
      <c r="O40" s="229">
        <f>ROUND(E40*N40,2)</f>
        <v>0.3</v>
      </c>
      <c r="P40" s="229">
        <v>0</v>
      </c>
      <c r="Q40" s="229">
        <f>ROUND(E40*P40,2)</f>
        <v>0</v>
      </c>
      <c r="R40" s="229"/>
      <c r="S40" s="229" t="s">
        <v>106</v>
      </c>
      <c r="T40" s="229" t="s">
        <v>106</v>
      </c>
      <c r="U40" s="229">
        <v>0.55800000000000005</v>
      </c>
      <c r="V40" s="229">
        <f>ROUND(E40*U40,2)</f>
        <v>2.23</v>
      </c>
      <c r="W40" s="229"/>
      <c r="X40" s="229" t="s">
        <v>107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108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18</v>
      </c>
      <c r="B41" s="241" t="s">
        <v>169</v>
      </c>
      <c r="C41" s="254" t="s">
        <v>170</v>
      </c>
      <c r="D41" s="242" t="s">
        <v>105</v>
      </c>
      <c r="E41" s="243">
        <v>51.51</v>
      </c>
      <c r="F41" s="244"/>
      <c r="G41" s="245">
        <f>ROUND(E41*F41,2)</f>
        <v>0</v>
      </c>
      <c r="H41" s="230"/>
      <c r="I41" s="229">
        <f>ROUND(E41*H41,2)</f>
        <v>0</v>
      </c>
      <c r="J41" s="230"/>
      <c r="K41" s="229">
        <f>ROUND(E41*J41,2)</f>
        <v>0</v>
      </c>
      <c r="L41" s="229">
        <v>21</v>
      </c>
      <c r="M41" s="229">
        <f>G41*(1+L41/100)</f>
        <v>0</v>
      </c>
      <c r="N41" s="229">
        <v>0.129</v>
      </c>
      <c r="O41" s="229">
        <f>ROUND(E41*N41,2)</f>
        <v>6.64</v>
      </c>
      <c r="P41" s="229">
        <v>0</v>
      </c>
      <c r="Q41" s="229">
        <f>ROUND(E41*P41,2)</f>
        <v>0</v>
      </c>
      <c r="R41" s="229" t="s">
        <v>171</v>
      </c>
      <c r="S41" s="229" t="s">
        <v>106</v>
      </c>
      <c r="T41" s="229" t="s">
        <v>106</v>
      </c>
      <c r="U41" s="229">
        <v>0</v>
      </c>
      <c r="V41" s="229">
        <f>ROUND(E41*U41,2)</f>
        <v>0</v>
      </c>
      <c r="W41" s="229"/>
      <c r="X41" s="229" t="s">
        <v>172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173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/>
      <c r="B42" s="228"/>
      <c r="C42" s="255" t="s">
        <v>361</v>
      </c>
      <c r="D42" s="231"/>
      <c r="E42" s="232">
        <v>51.51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10"/>
      <c r="Z42" s="210"/>
      <c r="AA42" s="210"/>
      <c r="AB42" s="210"/>
      <c r="AC42" s="210"/>
      <c r="AD42" s="210"/>
      <c r="AE42" s="210"/>
      <c r="AF42" s="210"/>
      <c r="AG42" s="210" t="s">
        <v>110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19</v>
      </c>
      <c r="B43" s="241" t="s">
        <v>175</v>
      </c>
      <c r="C43" s="254" t="s">
        <v>176</v>
      </c>
      <c r="D43" s="242" t="s">
        <v>105</v>
      </c>
      <c r="E43" s="243">
        <v>4.04</v>
      </c>
      <c r="F43" s="244"/>
      <c r="G43" s="245">
        <f>ROUND(E43*F43,2)</f>
        <v>0</v>
      </c>
      <c r="H43" s="230"/>
      <c r="I43" s="229">
        <f>ROUND(E43*H43,2)</f>
        <v>0</v>
      </c>
      <c r="J43" s="230"/>
      <c r="K43" s="229">
        <f>ROUND(E43*J43,2)</f>
        <v>0</v>
      </c>
      <c r="L43" s="229">
        <v>21</v>
      </c>
      <c r="M43" s="229">
        <f>G43*(1+L43/100)</f>
        <v>0</v>
      </c>
      <c r="N43" s="229">
        <v>0.17824000000000001</v>
      </c>
      <c r="O43" s="229">
        <f>ROUND(E43*N43,2)</f>
        <v>0.72</v>
      </c>
      <c r="P43" s="229">
        <v>0</v>
      </c>
      <c r="Q43" s="229">
        <f>ROUND(E43*P43,2)</f>
        <v>0</v>
      </c>
      <c r="R43" s="229" t="s">
        <v>171</v>
      </c>
      <c r="S43" s="229" t="s">
        <v>106</v>
      </c>
      <c r="T43" s="229" t="s">
        <v>106</v>
      </c>
      <c r="U43" s="229">
        <v>0</v>
      </c>
      <c r="V43" s="229">
        <f>ROUND(E43*U43,2)</f>
        <v>0</v>
      </c>
      <c r="W43" s="229"/>
      <c r="X43" s="229" t="s">
        <v>172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173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27"/>
      <c r="B44" s="228"/>
      <c r="C44" s="255" t="s">
        <v>362</v>
      </c>
      <c r="D44" s="231"/>
      <c r="E44" s="232">
        <v>4.04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10"/>
      <c r="Z44" s="210"/>
      <c r="AA44" s="210"/>
      <c r="AB44" s="210"/>
      <c r="AC44" s="210"/>
      <c r="AD44" s="210"/>
      <c r="AE44" s="210"/>
      <c r="AF44" s="210"/>
      <c r="AG44" s="210" t="s">
        <v>110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20</v>
      </c>
      <c r="B45" s="241" t="s">
        <v>178</v>
      </c>
      <c r="C45" s="254" t="s">
        <v>179</v>
      </c>
      <c r="D45" s="242" t="s">
        <v>105</v>
      </c>
      <c r="E45" s="243">
        <v>4.04</v>
      </c>
      <c r="F45" s="244"/>
      <c r="G45" s="245">
        <f>ROUND(E45*F45,2)</f>
        <v>0</v>
      </c>
      <c r="H45" s="230"/>
      <c r="I45" s="229">
        <f>ROUND(E45*H45,2)</f>
        <v>0</v>
      </c>
      <c r="J45" s="230"/>
      <c r="K45" s="229">
        <f>ROUND(E45*J45,2)</f>
        <v>0</v>
      </c>
      <c r="L45" s="229">
        <v>21</v>
      </c>
      <c r="M45" s="229">
        <f>G45*(1+L45/100)</f>
        <v>0</v>
      </c>
      <c r="N45" s="229">
        <v>0.17244999999999999</v>
      </c>
      <c r="O45" s="229">
        <f>ROUND(E45*N45,2)</f>
        <v>0.7</v>
      </c>
      <c r="P45" s="229">
        <v>0</v>
      </c>
      <c r="Q45" s="229">
        <f>ROUND(E45*P45,2)</f>
        <v>0</v>
      </c>
      <c r="R45" s="229" t="s">
        <v>171</v>
      </c>
      <c r="S45" s="229" t="s">
        <v>106</v>
      </c>
      <c r="T45" s="229" t="s">
        <v>106</v>
      </c>
      <c r="U45" s="229">
        <v>0</v>
      </c>
      <c r="V45" s="229">
        <f>ROUND(E45*U45,2)</f>
        <v>0</v>
      </c>
      <c r="W45" s="229"/>
      <c r="X45" s="229" t="s">
        <v>172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173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27"/>
      <c r="B46" s="228"/>
      <c r="C46" s="255" t="s">
        <v>362</v>
      </c>
      <c r="D46" s="231"/>
      <c r="E46" s="232">
        <v>4.04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10"/>
      <c r="Z46" s="210"/>
      <c r="AA46" s="210"/>
      <c r="AB46" s="210"/>
      <c r="AC46" s="210"/>
      <c r="AD46" s="210"/>
      <c r="AE46" s="210"/>
      <c r="AF46" s="210"/>
      <c r="AG46" s="210" t="s">
        <v>110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34" t="s">
        <v>101</v>
      </c>
      <c r="B47" s="235" t="s">
        <v>67</v>
      </c>
      <c r="C47" s="253" t="s">
        <v>68</v>
      </c>
      <c r="D47" s="236"/>
      <c r="E47" s="237"/>
      <c r="F47" s="238"/>
      <c r="G47" s="239">
        <f>SUMIF(AG48:AG65,"&lt;&gt;NOR",G48:G65)</f>
        <v>0</v>
      </c>
      <c r="H47" s="233"/>
      <c r="I47" s="233">
        <f>SUM(I48:I65)</f>
        <v>0</v>
      </c>
      <c r="J47" s="233"/>
      <c r="K47" s="233">
        <f>SUM(K48:K65)</f>
        <v>0</v>
      </c>
      <c r="L47" s="233"/>
      <c r="M47" s="233">
        <f>SUM(M48:M65)</f>
        <v>0</v>
      </c>
      <c r="N47" s="233"/>
      <c r="O47" s="233">
        <f>SUM(O48:O65)</f>
        <v>27.940000000000005</v>
      </c>
      <c r="P47" s="233"/>
      <c r="Q47" s="233">
        <f>SUM(Q48:Q65)</f>
        <v>0</v>
      </c>
      <c r="R47" s="233"/>
      <c r="S47" s="233"/>
      <c r="T47" s="233"/>
      <c r="U47" s="233"/>
      <c r="V47" s="233">
        <f>SUM(V48:V65)</f>
        <v>33.300000000000004</v>
      </c>
      <c r="W47" s="233"/>
      <c r="X47" s="233"/>
      <c r="AG47" t="s">
        <v>102</v>
      </c>
    </row>
    <row r="48" spans="1:60" outlineLevel="1" x14ac:dyDescent="0.2">
      <c r="A48" s="240">
        <v>21</v>
      </c>
      <c r="B48" s="241" t="s">
        <v>186</v>
      </c>
      <c r="C48" s="254" t="s">
        <v>187</v>
      </c>
      <c r="D48" s="242" t="s">
        <v>124</v>
      </c>
      <c r="E48" s="243">
        <v>87</v>
      </c>
      <c r="F48" s="244"/>
      <c r="G48" s="245">
        <f>ROUND(E48*F48,2)</f>
        <v>0</v>
      </c>
      <c r="H48" s="230"/>
      <c r="I48" s="229">
        <f>ROUND(E48*H48,2)</f>
        <v>0</v>
      </c>
      <c r="J48" s="230"/>
      <c r="K48" s="229">
        <f>ROUND(E48*J48,2)</f>
        <v>0</v>
      </c>
      <c r="L48" s="229">
        <v>21</v>
      </c>
      <c r="M48" s="229">
        <f>G48*(1+L48/100)</f>
        <v>0</v>
      </c>
      <c r="N48" s="229">
        <v>0.188</v>
      </c>
      <c r="O48" s="229">
        <f>ROUND(E48*N48,2)</f>
        <v>16.36</v>
      </c>
      <c r="P48" s="229">
        <v>0</v>
      </c>
      <c r="Q48" s="229">
        <f>ROUND(E48*P48,2)</f>
        <v>0</v>
      </c>
      <c r="R48" s="229"/>
      <c r="S48" s="229" t="s">
        <v>106</v>
      </c>
      <c r="T48" s="229" t="s">
        <v>106</v>
      </c>
      <c r="U48" s="229">
        <v>0.27200000000000002</v>
      </c>
      <c r="V48" s="229">
        <f>ROUND(E48*U48,2)</f>
        <v>23.66</v>
      </c>
      <c r="W48" s="229"/>
      <c r="X48" s="229" t="s">
        <v>107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108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27"/>
      <c r="B49" s="228"/>
      <c r="C49" s="255" t="s">
        <v>363</v>
      </c>
      <c r="D49" s="231"/>
      <c r="E49" s="232">
        <v>37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10"/>
      <c r="Z49" s="210"/>
      <c r="AA49" s="210"/>
      <c r="AB49" s="210"/>
      <c r="AC49" s="210"/>
      <c r="AD49" s="210"/>
      <c r="AE49" s="210"/>
      <c r="AF49" s="210"/>
      <c r="AG49" s="210" t="s">
        <v>110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364</v>
      </c>
      <c r="D50" s="231"/>
      <c r="E50" s="232">
        <v>40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7"/>
      <c r="B51" s="228"/>
      <c r="C51" s="255" t="s">
        <v>365</v>
      </c>
      <c r="D51" s="231"/>
      <c r="E51" s="232">
        <v>8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10"/>
      <c r="Z51" s="210"/>
      <c r="AA51" s="210"/>
      <c r="AB51" s="210"/>
      <c r="AC51" s="210"/>
      <c r="AD51" s="210"/>
      <c r="AE51" s="210"/>
      <c r="AF51" s="210"/>
      <c r="AG51" s="210" t="s">
        <v>110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5" t="s">
        <v>366</v>
      </c>
      <c r="D52" s="231"/>
      <c r="E52" s="232">
        <v>2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1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0">
        <v>22</v>
      </c>
      <c r="B53" s="241" t="s">
        <v>192</v>
      </c>
      <c r="C53" s="254" t="s">
        <v>193</v>
      </c>
      <c r="D53" s="242" t="s">
        <v>131</v>
      </c>
      <c r="E53" s="243">
        <v>2.1749999999999998</v>
      </c>
      <c r="F53" s="244"/>
      <c r="G53" s="245">
        <f>ROUND(E53*F53,2)</f>
        <v>0</v>
      </c>
      <c r="H53" s="230"/>
      <c r="I53" s="229">
        <f>ROUND(E53*H53,2)</f>
        <v>0</v>
      </c>
      <c r="J53" s="230"/>
      <c r="K53" s="229">
        <f>ROUND(E53*J53,2)</f>
        <v>0</v>
      </c>
      <c r="L53" s="229">
        <v>21</v>
      </c>
      <c r="M53" s="229">
        <f>G53*(1+L53/100)</f>
        <v>0</v>
      </c>
      <c r="N53" s="229">
        <v>2.5249999999999999</v>
      </c>
      <c r="O53" s="229">
        <f>ROUND(E53*N53,2)</f>
        <v>5.49</v>
      </c>
      <c r="P53" s="229">
        <v>0</v>
      </c>
      <c r="Q53" s="229">
        <f>ROUND(E53*P53,2)</f>
        <v>0</v>
      </c>
      <c r="R53" s="229"/>
      <c r="S53" s="229" t="s">
        <v>106</v>
      </c>
      <c r="T53" s="229" t="s">
        <v>106</v>
      </c>
      <c r="U53" s="229">
        <v>1.4419999999999999</v>
      </c>
      <c r="V53" s="229">
        <f>ROUND(E53*U53,2)</f>
        <v>3.14</v>
      </c>
      <c r="W53" s="229"/>
      <c r="X53" s="229" t="s">
        <v>107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108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/>
      <c r="B54" s="228"/>
      <c r="C54" s="255" t="s">
        <v>367</v>
      </c>
      <c r="D54" s="231"/>
      <c r="E54" s="232">
        <v>2.1749999999999998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10"/>
      <c r="Z54" s="210"/>
      <c r="AA54" s="210"/>
      <c r="AB54" s="210"/>
      <c r="AC54" s="210"/>
      <c r="AD54" s="210"/>
      <c r="AE54" s="210"/>
      <c r="AF54" s="210"/>
      <c r="AG54" s="210" t="s">
        <v>110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6">
        <v>23</v>
      </c>
      <c r="B55" s="247" t="s">
        <v>195</v>
      </c>
      <c r="C55" s="256" t="s">
        <v>196</v>
      </c>
      <c r="D55" s="248" t="s">
        <v>124</v>
      </c>
      <c r="E55" s="249">
        <v>50</v>
      </c>
      <c r="F55" s="250"/>
      <c r="G55" s="251">
        <f>ROUND(E55*F55,2)</f>
        <v>0</v>
      </c>
      <c r="H55" s="230"/>
      <c r="I55" s="229">
        <f>ROUND(E55*H55,2)</f>
        <v>0</v>
      </c>
      <c r="J55" s="230"/>
      <c r="K55" s="229">
        <f>ROUND(E55*J55,2)</f>
        <v>0</v>
      </c>
      <c r="L55" s="229">
        <v>21</v>
      </c>
      <c r="M55" s="229">
        <f>G55*(1+L55/100)</f>
        <v>0</v>
      </c>
      <c r="N55" s="229">
        <v>0</v>
      </c>
      <c r="O55" s="229">
        <f>ROUND(E55*N55,2)</f>
        <v>0</v>
      </c>
      <c r="P55" s="229">
        <v>0</v>
      </c>
      <c r="Q55" s="229">
        <f>ROUND(E55*P55,2)</f>
        <v>0</v>
      </c>
      <c r="R55" s="229"/>
      <c r="S55" s="229" t="s">
        <v>106</v>
      </c>
      <c r="T55" s="229" t="s">
        <v>106</v>
      </c>
      <c r="U55" s="229">
        <v>9.2999999999999999E-2</v>
      </c>
      <c r="V55" s="229">
        <f>ROUND(E55*U55,2)</f>
        <v>4.6500000000000004</v>
      </c>
      <c r="W55" s="229"/>
      <c r="X55" s="229" t="s">
        <v>107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108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0">
        <v>24</v>
      </c>
      <c r="B56" s="241" t="s">
        <v>197</v>
      </c>
      <c r="C56" s="254" t="s">
        <v>198</v>
      </c>
      <c r="D56" s="242" t="s">
        <v>124</v>
      </c>
      <c r="E56" s="243">
        <v>50</v>
      </c>
      <c r="F56" s="244"/>
      <c r="G56" s="245">
        <f>ROUND(E56*F56,2)</f>
        <v>0</v>
      </c>
      <c r="H56" s="230"/>
      <c r="I56" s="229">
        <f>ROUND(E56*H56,2)</f>
        <v>0</v>
      </c>
      <c r="J56" s="230"/>
      <c r="K56" s="229">
        <f>ROUND(E56*J56,2)</f>
        <v>0</v>
      </c>
      <c r="L56" s="229">
        <v>21</v>
      </c>
      <c r="M56" s="229">
        <f>G56*(1+L56/100)</f>
        <v>0</v>
      </c>
      <c r="N56" s="229">
        <v>0</v>
      </c>
      <c r="O56" s="229">
        <f>ROUND(E56*N56,2)</f>
        <v>0</v>
      </c>
      <c r="P56" s="229">
        <v>0</v>
      </c>
      <c r="Q56" s="229">
        <f>ROUND(E56*P56,2)</f>
        <v>0</v>
      </c>
      <c r="R56" s="229"/>
      <c r="S56" s="229" t="s">
        <v>106</v>
      </c>
      <c r="T56" s="229" t="s">
        <v>106</v>
      </c>
      <c r="U56" s="229">
        <v>3.6999999999999998E-2</v>
      </c>
      <c r="V56" s="229">
        <f>ROUND(E56*U56,2)</f>
        <v>1.85</v>
      </c>
      <c r="W56" s="229"/>
      <c r="X56" s="229" t="s">
        <v>107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108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368</v>
      </c>
      <c r="D57" s="231"/>
      <c r="E57" s="232">
        <v>50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ht="22.5" outlineLevel="1" x14ac:dyDescent="0.2">
      <c r="A58" s="240">
        <v>25</v>
      </c>
      <c r="B58" s="241" t="s">
        <v>201</v>
      </c>
      <c r="C58" s="254" t="s">
        <v>202</v>
      </c>
      <c r="D58" s="242" t="s">
        <v>203</v>
      </c>
      <c r="E58" s="243">
        <v>37.369999999999997</v>
      </c>
      <c r="F58" s="244"/>
      <c r="G58" s="245">
        <f>ROUND(E58*F58,2)</f>
        <v>0</v>
      </c>
      <c r="H58" s="230"/>
      <c r="I58" s="229">
        <f>ROUND(E58*H58,2)</f>
        <v>0</v>
      </c>
      <c r="J58" s="230"/>
      <c r="K58" s="229">
        <f>ROUND(E58*J58,2)</f>
        <v>0</v>
      </c>
      <c r="L58" s="229">
        <v>21</v>
      </c>
      <c r="M58" s="229">
        <f>G58*(1+L58/100)</f>
        <v>0</v>
      </c>
      <c r="N58" s="229">
        <v>0.06</v>
      </c>
      <c r="O58" s="229">
        <f>ROUND(E58*N58,2)</f>
        <v>2.2400000000000002</v>
      </c>
      <c r="P58" s="229">
        <v>0</v>
      </c>
      <c r="Q58" s="229">
        <f>ROUND(E58*P58,2)</f>
        <v>0</v>
      </c>
      <c r="R58" s="229" t="s">
        <v>171</v>
      </c>
      <c r="S58" s="229" t="s">
        <v>106</v>
      </c>
      <c r="T58" s="229" t="s">
        <v>106</v>
      </c>
      <c r="U58" s="229">
        <v>0</v>
      </c>
      <c r="V58" s="229">
        <f>ROUND(E58*U58,2)</f>
        <v>0</v>
      </c>
      <c r="W58" s="229"/>
      <c r="X58" s="229" t="s">
        <v>172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173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7"/>
      <c r="B59" s="228"/>
      <c r="C59" s="255" t="s">
        <v>369</v>
      </c>
      <c r="D59" s="231"/>
      <c r="E59" s="232">
        <v>37.369999999999997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10"/>
      <c r="Z59" s="210"/>
      <c r="AA59" s="210"/>
      <c r="AB59" s="210"/>
      <c r="AC59" s="210"/>
      <c r="AD59" s="210"/>
      <c r="AE59" s="210"/>
      <c r="AF59" s="210"/>
      <c r="AG59" s="210" t="s">
        <v>110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0">
        <v>26</v>
      </c>
      <c r="B60" s="241" t="s">
        <v>205</v>
      </c>
      <c r="C60" s="254" t="s">
        <v>206</v>
      </c>
      <c r="D60" s="242" t="s">
        <v>203</v>
      </c>
      <c r="E60" s="243">
        <v>40.4</v>
      </c>
      <c r="F60" s="244"/>
      <c r="G60" s="245">
        <f>ROUND(E60*F60,2)</f>
        <v>0</v>
      </c>
      <c r="H60" s="230"/>
      <c r="I60" s="229">
        <f>ROUND(E60*H60,2)</f>
        <v>0</v>
      </c>
      <c r="J60" s="230"/>
      <c r="K60" s="229">
        <f>ROUND(E60*J60,2)</f>
        <v>0</v>
      </c>
      <c r="L60" s="229">
        <v>21</v>
      </c>
      <c r="M60" s="229">
        <f>G60*(1+L60/100)</f>
        <v>0</v>
      </c>
      <c r="N60" s="229">
        <v>8.2100000000000006E-2</v>
      </c>
      <c r="O60" s="229">
        <f>ROUND(E60*N60,2)</f>
        <v>3.32</v>
      </c>
      <c r="P60" s="229">
        <v>0</v>
      </c>
      <c r="Q60" s="229">
        <f>ROUND(E60*P60,2)</f>
        <v>0</v>
      </c>
      <c r="R60" s="229" t="s">
        <v>171</v>
      </c>
      <c r="S60" s="229" t="s">
        <v>106</v>
      </c>
      <c r="T60" s="229" t="s">
        <v>106</v>
      </c>
      <c r="U60" s="229">
        <v>0</v>
      </c>
      <c r="V60" s="229">
        <f>ROUND(E60*U60,2)</f>
        <v>0</v>
      </c>
      <c r="W60" s="229"/>
      <c r="X60" s="229" t="s">
        <v>172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173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/>
      <c r="B61" s="228"/>
      <c r="C61" s="255" t="s">
        <v>370</v>
      </c>
      <c r="D61" s="231"/>
      <c r="E61" s="232">
        <v>40.4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10"/>
      <c r="Z61" s="210"/>
      <c r="AA61" s="210"/>
      <c r="AB61" s="210"/>
      <c r="AC61" s="210"/>
      <c r="AD61" s="210"/>
      <c r="AE61" s="210"/>
      <c r="AF61" s="210"/>
      <c r="AG61" s="210" t="s">
        <v>110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0">
        <v>27</v>
      </c>
      <c r="B62" s="241" t="s">
        <v>208</v>
      </c>
      <c r="C62" s="254" t="s">
        <v>209</v>
      </c>
      <c r="D62" s="242" t="s">
        <v>203</v>
      </c>
      <c r="E62" s="243">
        <v>8.08</v>
      </c>
      <c r="F62" s="244"/>
      <c r="G62" s="245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4.8300000000000003E-2</v>
      </c>
      <c r="O62" s="229">
        <f>ROUND(E62*N62,2)</f>
        <v>0.39</v>
      </c>
      <c r="P62" s="229">
        <v>0</v>
      </c>
      <c r="Q62" s="229">
        <f>ROUND(E62*P62,2)</f>
        <v>0</v>
      </c>
      <c r="R62" s="229" t="s">
        <v>171</v>
      </c>
      <c r="S62" s="229" t="s">
        <v>106</v>
      </c>
      <c r="T62" s="229" t="s">
        <v>106</v>
      </c>
      <c r="U62" s="229">
        <v>0</v>
      </c>
      <c r="V62" s="229">
        <f>ROUND(E62*U62,2)</f>
        <v>0</v>
      </c>
      <c r="W62" s="229"/>
      <c r="X62" s="229" t="s">
        <v>172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173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5" t="s">
        <v>371</v>
      </c>
      <c r="D63" s="231"/>
      <c r="E63" s="232">
        <v>8.08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10"/>
      <c r="Z63" s="210"/>
      <c r="AA63" s="210"/>
      <c r="AB63" s="210"/>
      <c r="AC63" s="210"/>
      <c r="AD63" s="210"/>
      <c r="AE63" s="210"/>
      <c r="AF63" s="210"/>
      <c r="AG63" s="210" t="s">
        <v>110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0">
        <v>28</v>
      </c>
      <c r="B64" s="241" t="s">
        <v>211</v>
      </c>
      <c r="C64" s="254" t="s">
        <v>212</v>
      </c>
      <c r="D64" s="242" t="s">
        <v>203</v>
      </c>
      <c r="E64" s="243">
        <v>2.02</v>
      </c>
      <c r="F64" s="244"/>
      <c r="G64" s="245">
        <f>ROUND(E64*F64,2)</f>
        <v>0</v>
      </c>
      <c r="H64" s="230"/>
      <c r="I64" s="229">
        <f>ROUND(E64*H64,2)</f>
        <v>0</v>
      </c>
      <c r="J64" s="230"/>
      <c r="K64" s="229">
        <f>ROUND(E64*J64,2)</f>
        <v>0</v>
      </c>
      <c r="L64" s="229">
        <v>21</v>
      </c>
      <c r="M64" s="229">
        <f>G64*(1+L64/100)</f>
        <v>0</v>
      </c>
      <c r="N64" s="229">
        <v>6.7000000000000004E-2</v>
      </c>
      <c r="O64" s="229">
        <f>ROUND(E64*N64,2)</f>
        <v>0.14000000000000001</v>
      </c>
      <c r="P64" s="229">
        <v>0</v>
      </c>
      <c r="Q64" s="229">
        <f>ROUND(E64*P64,2)</f>
        <v>0</v>
      </c>
      <c r="R64" s="229" t="s">
        <v>171</v>
      </c>
      <c r="S64" s="229" t="s">
        <v>106</v>
      </c>
      <c r="T64" s="229" t="s">
        <v>106</v>
      </c>
      <c r="U64" s="229">
        <v>0</v>
      </c>
      <c r="V64" s="229">
        <f>ROUND(E64*U64,2)</f>
        <v>0</v>
      </c>
      <c r="W64" s="229"/>
      <c r="X64" s="229" t="s">
        <v>172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173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7"/>
      <c r="B65" s="228"/>
      <c r="C65" s="255" t="s">
        <v>372</v>
      </c>
      <c r="D65" s="231"/>
      <c r="E65" s="232">
        <v>2.02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10"/>
      <c r="Z65" s="210"/>
      <c r="AA65" s="210"/>
      <c r="AB65" s="210"/>
      <c r="AC65" s="210"/>
      <c r="AD65" s="210"/>
      <c r="AE65" s="210"/>
      <c r="AF65" s="210"/>
      <c r="AG65" s="210" t="s">
        <v>110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34" t="s">
        <v>101</v>
      </c>
      <c r="B66" s="235" t="s">
        <v>69</v>
      </c>
      <c r="C66" s="253" t="s">
        <v>70</v>
      </c>
      <c r="D66" s="236"/>
      <c r="E66" s="237"/>
      <c r="F66" s="238"/>
      <c r="G66" s="239">
        <f>SUMIF(AG67:AG67,"&lt;&gt;NOR",G67:G67)</f>
        <v>0</v>
      </c>
      <c r="H66" s="233"/>
      <c r="I66" s="233">
        <f>SUM(I67:I67)</f>
        <v>0</v>
      </c>
      <c r="J66" s="233"/>
      <c r="K66" s="233">
        <f>SUM(K67:K67)</f>
        <v>0</v>
      </c>
      <c r="L66" s="233"/>
      <c r="M66" s="233">
        <f>SUM(M67:M67)</f>
        <v>0</v>
      </c>
      <c r="N66" s="233"/>
      <c r="O66" s="233">
        <f>SUM(O67:O67)</f>
        <v>0</v>
      </c>
      <c r="P66" s="233"/>
      <c r="Q66" s="233">
        <f>SUM(Q67:Q67)</f>
        <v>0</v>
      </c>
      <c r="R66" s="233"/>
      <c r="S66" s="233"/>
      <c r="T66" s="233"/>
      <c r="U66" s="233"/>
      <c r="V66" s="233">
        <f>SUM(V67:V67)</f>
        <v>26.13</v>
      </c>
      <c r="W66" s="233"/>
      <c r="X66" s="233"/>
      <c r="AG66" t="s">
        <v>102</v>
      </c>
    </row>
    <row r="67" spans="1:60" outlineLevel="1" x14ac:dyDescent="0.2">
      <c r="A67" s="246">
        <v>29</v>
      </c>
      <c r="B67" s="247" t="s">
        <v>214</v>
      </c>
      <c r="C67" s="256" t="s">
        <v>215</v>
      </c>
      <c r="D67" s="248" t="s">
        <v>216</v>
      </c>
      <c r="E67" s="249">
        <v>67.00609</v>
      </c>
      <c r="F67" s="250"/>
      <c r="G67" s="251">
        <f>ROUND(E67*F67,2)</f>
        <v>0</v>
      </c>
      <c r="H67" s="230"/>
      <c r="I67" s="229">
        <f>ROUND(E67*H67,2)</f>
        <v>0</v>
      </c>
      <c r="J67" s="230"/>
      <c r="K67" s="229">
        <f>ROUND(E67*J67,2)</f>
        <v>0</v>
      </c>
      <c r="L67" s="229">
        <v>21</v>
      </c>
      <c r="M67" s="229">
        <f>G67*(1+L67/100)</f>
        <v>0</v>
      </c>
      <c r="N67" s="229">
        <v>0</v>
      </c>
      <c r="O67" s="229">
        <f>ROUND(E67*N67,2)</f>
        <v>0</v>
      </c>
      <c r="P67" s="229">
        <v>0</v>
      </c>
      <c r="Q67" s="229">
        <f>ROUND(E67*P67,2)</f>
        <v>0</v>
      </c>
      <c r="R67" s="229"/>
      <c r="S67" s="229" t="s">
        <v>106</v>
      </c>
      <c r="T67" s="229" t="s">
        <v>106</v>
      </c>
      <c r="U67" s="229">
        <v>0.39</v>
      </c>
      <c r="V67" s="229">
        <f>ROUND(E67*U67,2)</f>
        <v>26.13</v>
      </c>
      <c r="W67" s="229"/>
      <c r="X67" s="229" t="s">
        <v>217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218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x14ac:dyDescent="0.2">
      <c r="A68" s="234" t="s">
        <v>101</v>
      </c>
      <c r="B68" s="235" t="s">
        <v>71</v>
      </c>
      <c r="C68" s="253" t="s">
        <v>72</v>
      </c>
      <c r="D68" s="236"/>
      <c r="E68" s="237"/>
      <c r="F68" s="238"/>
      <c r="G68" s="239">
        <f>SUMIF(AG69:AG74,"&lt;&gt;NOR",G69:G74)</f>
        <v>0</v>
      </c>
      <c r="H68" s="233"/>
      <c r="I68" s="233">
        <f>SUM(I69:I74)</f>
        <v>0</v>
      </c>
      <c r="J68" s="233"/>
      <c r="K68" s="233">
        <f>SUM(K69:K74)</f>
        <v>0</v>
      </c>
      <c r="L68" s="233"/>
      <c r="M68" s="233">
        <f>SUM(M69:M74)</f>
        <v>0</v>
      </c>
      <c r="N68" s="233"/>
      <c r="O68" s="233">
        <f>SUM(O69:O74)</f>
        <v>0</v>
      </c>
      <c r="P68" s="233"/>
      <c r="Q68" s="233">
        <f>SUM(Q69:Q74)</f>
        <v>0</v>
      </c>
      <c r="R68" s="233"/>
      <c r="S68" s="233"/>
      <c r="T68" s="233"/>
      <c r="U68" s="233"/>
      <c r="V68" s="233">
        <f>SUM(V69:V74)</f>
        <v>20.079999999999998</v>
      </c>
      <c r="W68" s="233"/>
      <c r="X68" s="233"/>
      <c r="AG68" t="s">
        <v>102</v>
      </c>
    </row>
    <row r="69" spans="1:60" outlineLevel="1" x14ac:dyDescent="0.2">
      <c r="A69" s="240">
        <v>30</v>
      </c>
      <c r="B69" s="241" t="s">
        <v>219</v>
      </c>
      <c r="C69" s="254" t="s">
        <v>220</v>
      </c>
      <c r="D69" s="242" t="s">
        <v>216</v>
      </c>
      <c r="E69" s="243">
        <v>19.332000000000001</v>
      </c>
      <c r="F69" s="244"/>
      <c r="G69" s="245">
        <f>ROUND(E69*F69,2)</f>
        <v>0</v>
      </c>
      <c r="H69" s="230"/>
      <c r="I69" s="229">
        <f>ROUND(E69*H69,2)</f>
        <v>0</v>
      </c>
      <c r="J69" s="230"/>
      <c r="K69" s="229">
        <f>ROUND(E69*J69,2)</f>
        <v>0</v>
      </c>
      <c r="L69" s="229">
        <v>21</v>
      </c>
      <c r="M69" s="229">
        <f>G69*(1+L69/100)</f>
        <v>0</v>
      </c>
      <c r="N69" s="229">
        <v>0</v>
      </c>
      <c r="O69" s="229">
        <f>ROUND(E69*N69,2)</f>
        <v>0</v>
      </c>
      <c r="P69" s="229">
        <v>0</v>
      </c>
      <c r="Q69" s="229">
        <f>ROUND(E69*P69,2)</f>
        <v>0</v>
      </c>
      <c r="R69" s="229"/>
      <c r="S69" s="229" t="s">
        <v>106</v>
      </c>
      <c r="T69" s="229" t="s">
        <v>106</v>
      </c>
      <c r="U69" s="229">
        <v>0</v>
      </c>
      <c r="V69" s="229">
        <f>ROUND(E69*U69,2)</f>
        <v>0</v>
      </c>
      <c r="W69" s="229"/>
      <c r="X69" s="229" t="s">
        <v>107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108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27"/>
      <c r="B70" s="228"/>
      <c r="C70" s="255" t="s">
        <v>373</v>
      </c>
      <c r="D70" s="231"/>
      <c r="E70" s="232">
        <v>19.332000000000001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10"/>
      <c r="Z70" s="210"/>
      <c r="AA70" s="210"/>
      <c r="AB70" s="210"/>
      <c r="AC70" s="210"/>
      <c r="AD70" s="210"/>
      <c r="AE70" s="210"/>
      <c r="AF70" s="210"/>
      <c r="AG70" s="210" t="s">
        <v>110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0">
        <v>31</v>
      </c>
      <c r="B71" s="241" t="s">
        <v>222</v>
      </c>
      <c r="C71" s="254" t="s">
        <v>223</v>
      </c>
      <c r="D71" s="242" t="s">
        <v>216</v>
      </c>
      <c r="E71" s="243">
        <v>21.64</v>
      </c>
      <c r="F71" s="244"/>
      <c r="G71" s="245">
        <f>ROUND(E71*F71,2)</f>
        <v>0</v>
      </c>
      <c r="H71" s="230"/>
      <c r="I71" s="229">
        <f>ROUND(E71*H71,2)</f>
        <v>0</v>
      </c>
      <c r="J71" s="230"/>
      <c r="K71" s="229">
        <f>ROUND(E71*J71,2)</f>
        <v>0</v>
      </c>
      <c r="L71" s="229">
        <v>21</v>
      </c>
      <c r="M71" s="229">
        <f>G71*(1+L71/100)</f>
        <v>0</v>
      </c>
      <c r="N71" s="229">
        <v>0</v>
      </c>
      <c r="O71" s="229">
        <f>ROUND(E71*N71,2)</f>
        <v>0</v>
      </c>
      <c r="P71" s="229">
        <v>0</v>
      </c>
      <c r="Q71" s="229">
        <f>ROUND(E71*P71,2)</f>
        <v>0</v>
      </c>
      <c r="R71" s="229"/>
      <c r="S71" s="229" t="s">
        <v>106</v>
      </c>
      <c r="T71" s="229" t="s">
        <v>106</v>
      </c>
      <c r="U71" s="229">
        <v>0</v>
      </c>
      <c r="V71" s="229">
        <f>ROUND(E71*U71,2)</f>
        <v>0</v>
      </c>
      <c r="W71" s="229"/>
      <c r="X71" s="229" t="s">
        <v>107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108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7"/>
      <c r="B72" s="228"/>
      <c r="C72" s="255" t="s">
        <v>374</v>
      </c>
      <c r="D72" s="231"/>
      <c r="E72" s="232">
        <v>21.64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10"/>
      <c r="Z72" s="210"/>
      <c r="AA72" s="210"/>
      <c r="AB72" s="210"/>
      <c r="AC72" s="210"/>
      <c r="AD72" s="210"/>
      <c r="AE72" s="210"/>
      <c r="AF72" s="210"/>
      <c r="AG72" s="210" t="s">
        <v>110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46">
        <v>32</v>
      </c>
      <c r="B73" s="247" t="s">
        <v>228</v>
      </c>
      <c r="C73" s="256" t="s">
        <v>229</v>
      </c>
      <c r="D73" s="248" t="s">
        <v>216</v>
      </c>
      <c r="E73" s="249">
        <v>40.972000000000001</v>
      </c>
      <c r="F73" s="250"/>
      <c r="G73" s="251">
        <f>ROUND(E73*F73,2)</f>
        <v>0</v>
      </c>
      <c r="H73" s="230"/>
      <c r="I73" s="229">
        <f>ROUND(E73*H73,2)</f>
        <v>0</v>
      </c>
      <c r="J73" s="230"/>
      <c r="K73" s="229">
        <f>ROUND(E73*J73,2)</f>
        <v>0</v>
      </c>
      <c r="L73" s="229">
        <v>21</v>
      </c>
      <c r="M73" s="229">
        <f>G73*(1+L73/100)</f>
        <v>0</v>
      </c>
      <c r="N73" s="229">
        <v>0</v>
      </c>
      <c r="O73" s="229">
        <f>ROUND(E73*N73,2)</f>
        <v>0</v>
      </c>
      <c r="P73" s="229">
        <v>0</v>
      </c>
      <c r="Q73" s="229">
        <f>ROUND(E73*P73,2)</f>
        <v>0</v>
      </c>
      <c r="R73" s="229"/>
      <c r="S73" s="229" t="s">
        <v>106</v>
      </c>
      <c r="T73" s="229" t="s">
        <v>106</v>
      </c>
      <c r="U73" s="229">
        <v>0.49</v>
      </c>
      <c r="V73" s="229">
        <f>ROUND(E73*U73,2)</f>
        <v>20.079999999999998</v>
      </c>
      <c r="W73" s="229"/>
      <c r="X73" s="229" t="s">
        <v>230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231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6">
        <v>33</v>
      </c>
      <c r="B74" s="247" t="s">
        <v>232</v>
      </c>
      <c r="C74" s="256" t="s">
        <v>233</v>
      </c>
      <c r="D74" s="248" t="s">
        <v>216</v>
      </c>
      <c r="E74" s="249">
        <v>696.524</v>
      </c>
      <c r="F74" s="250"/>
      <c r="G74" s="251">
        <f>ROUND(E74*F74,2)</f>
        <v>0</v>
      </c>
      <c r="H74" s="230"/>
      <c r="I74" s="229">
        <f>ROUND(E74*H74,2)</f>
        <v>0</v>
      </c>
      <c r="J74" s="230"/>
      <c r="K74" s="229">
        <f>ROUND(E74*J74,2)</f>
        <v>0</v>
      </c>
      <c r="L74" s="229">
        <v>21</v>
      </c>
      <c r="M74" s="229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29"/>
      <c r="S74" s="229" t="s">
        <v>106</v>
      </c>
      <c r="T74" s="229" t="s">
        <v>106</v>
      </c>
      <c r="U74" s="229">
        <v>0</v>
      </c>
      <c r="V74" s="229">
        <f>ROUND(E74*U74,2)</f>
        <v>0</v>
      </c>
      <c r="W74" s="229"/>
      <c r="X74" s="229" t="s">
        <v>230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231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x14ac:dyDescent="0.2">
      <c r="A75" s="234" t="s">
        <v>101</v>
      </c>
      <c r="B75" s="235" t="s">
        <v>74</v>
      </c>
      <c r="C75" s="253" t="s">
        <v>29</v>
      </c>
      <c r="D75" s="236"/>
      <c r="E75" s="237"/>
      <c r="F75" s="238"/>
      <c r="G75" s="239">
        <f>SUMIF(AG76:AG77,"&lt;&gt;NOR",G76:G77)</f>
        <v>0</v>
      </c>
      <c r="H75" s="233"/>
      <c r="I75" s="233">
        <f>SUM(I76:I77)</f>
        <v>0</v>
      </c>
      <c r="J75" s="233"/>
      <c r="K75" s="233">
        <f>SUM(K76:K77)</f>
        <v>0</v>
      </c>
      <c r="L75" s="233"/>
      <c r="M75" s="233">
        <f>SUM(M76:M77)</f>
        <v>0</v>
      </c>
      <c r="N75" s="233"/>
      <c r="O75" s="233">
        <f>SUM(O76:O77)</f>
        <v>0</v>
      </c>
      <c r="P75" s="233"/>
      <c r="Q75" s="233">
        <f>SUM(Q76:Q77)</f>
        <v>0</v>
      </c>
      <c r="R75" s="233"/>
      <c r="S75" s="233"/>
      <c r="T75" s="233"/>
      <c r="U75" s="233"/>
      <c r="V75" s="233">
        <f>SUM(V76:V77)</f>
        <v>0</v>
      </c>
      <c r="W75" s="233"/>
      <c r="X75" s="233"/>
      <c r="AG75" t="s">
        <v>102</v>
      </c>
    </row>
    <row r="76" spans="1:60" outlineLevel="1" x14ac:dyDescent="0.2">
      <c r="A76" s="246">
        <v>34</v>
      </c>
      <c r="B76" s="247" t="s">
        <v>234</v>
      </c>
      <c r="C76" s="256" t="s">
        <v>235</v>
      </c>
      <c r="D76" s="248" t="s">
        <v>236</v>
      </c>
      <c r="E76" s="249">
        <v>1</v>
      </c>
      <c r="F76" s="250"/>
      <c r="G76" s="251">
        <f>ROUND(E76*F76,2)</f>
        <v>0</v>
      </c>
      <c r="H76" s="230"/>
      <c r="I76" s="229">
        <f>ROUND(E76*H76,2)</f>
        <v>0</v>
      </c>
      <c r="J76" s="230"/>
      <c r="K76" s="229">
        <f>ROUND(E76*J76,2)</f>
        <v>0</v>
      </c>
      <c r="L76" s="229">
        <v>21</v>
      </c>
      <c r="M76" s="229">
        <f>G76*(1+L76/100)</f>
        <v>0</v>
      </c>
      <c r="N76" s="229">
        <v>0</v>
      </c>
      <c r="O76" s="229">
        <f>ROUND(E76*N76,2)</f>
        <v>0</v>
      </c>
      <c r="P76" s="229">
        <v>0</v>
      </c>
      <c r="Q76" s="229">
        <f>ROUND(E76*P76,2)</f>
        <v>0</v>
      </c>
      <c r="R76" s="229"/>
      <c r="S76" s="229" t="s">
        <v>106</v>
      </c>
      <c r="T76" s="229" t="s">
        <v>184</v>
      </c>
      <c r="U76" s="229">
        <v>0</v>
      </c>
      <c r="V76" s="229">
        <f>ROUND(E76*U76,2)</f>
        <v>0</v>
      </c>
      <c r="W76" s="229"/>
      <c r="X76" s="229" t="s">
        <v>237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238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0">
        <v>35</v>
      </c>
      <c r="B77" s="241" t="s">
        <v>239</v>
      </c>
      <c r="C77" s="254" t="s">
        <v>240</v>
      </c>
      <c r="D77" s="242" t="s">
        <v>236</v>
      </c>
      <c r="E77" s="243">
        <v>1</v>
      </c>
      <c r="F77" s="244"/>
      <c r="G77" s="245">
        <f>ROUND(E77*F77,2)</f>
        <v>0</v>
      </c>
      <c r="H77" s="230"/>
      <c r="I77" s="229">
        <f>ROUND(E77*H77,2)</f>
        <v>0</v>
      </c>
      <c r="J77" s="230"/>
      <c r="K77" s="229">
        <f>ROUND(E77*J77,2)</f>
        <v>0</v>
      </c>
      <c r="L77" s="229">
        <v>21</v>
      </c>
      <c r="M77" s="229">
        <f>G77*(1+L77/100)</f>
        <v>0</v>
      </c>
      <c r="N77" s="229">
        <v>0</v>
      </c>
      <c r="O77" s="229">
        <f>ROUND(E77*N77,2)</f>
        <v>0</v>
      </c>
      <c r="P77" s="229">
        <v>0</v>
      </c>
      <c r="Q77" s="229">
        <f>ROUND(E77*P77,2)</f>
        <v>0</v>
      </c>
      <c r="R77" s="229"/>
      <c r="S77" s="229" t="s">
        <v>106</v>
      </c>
      <c r="T77" s="229" t="s">
        <v>184</v>
      </c>
      <c r="U77" s="229">
        <v>0</v>
      </c>
      <c r="V77" s="229">
        <f>ROUND(E77*U77,2)</f>
        <v>0</v>
      </c>
      <c r="W77" s="229"/>
      <c r="X77" s="229" t="s">
        <v>237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238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x14ac:dyDescent="0.2">
      <c r="A78" s="3"/>
      <c r="B78" s="4"/>
      <c r="C78" s="257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E78">
        <v>15</v>
      </c>
      <c r="AF78">
        <v>21</v>
      </c>
      <c r="AG78" t="s">
        <v>88</v>
      </c>
    </row>
    <row r="79" spans="1:60" x14ac:dyDescent="0.2">
      <c r="A79" s="213"/>
      <c r="B79" s="214" t="s">
        <v>31</v>
      </c>
      <c r="C79" s="258"/>
      <c r="D79" s="215"/>
      <c r="E79" s="216"/>
      <c r="F79" s="216"/>
      <c r="G79" s="252">
        <f>G8+G23+G47+G66+G68+G75</f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E79">
        <f>SUMIF(L7:L77,AE78,G7:G77)</f>
        <v>0</v>
      </c>
      <c r="AF79">
        <f>SUMIF(L7:L77,AF78,G7:G77)</f>
        <v>0</v>
      </c>
      <c r="AG79" t="s">
        <v>241</v>
      </c>
    </row>
    <row r="80" spans="1:60" x14ac:dyDescent="0.2">
      <c r="A80" s="3"/>
      <c r="B80" s="4"/>
      <c r="C80" s="257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33" x14ac:dyDescent="0.2">
      <c r="A81" s="3"/>
      <c r="B81" s="4"/>
      <c r="C81" s="257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33" x14ac:dyDescent="0.2">
      <c r="A82" s="217" t="s">
        <v>242</v>
      </c>
      <c r="B82" s="217"/>
      <c r="C82" s="259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 x14ac:dyDescent="0.2">
      <c r="A83" s="218"/>
      <c r="B83" s="219"/>
      <c r="C83" s="260"/>
      <c r="D83" s="219"/>
      <c r="E83" s="219"/>
      <c r="F83" s="219"/>
      <c r="G83" s="22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G83" t="s">
        <v>243</v>
      </c>
    </row>
    <row r="84" spans="1:33" x14ac:dyDescent="0.2">
      <c r="A84" s="221"/>
      <c r="B84" s="222"/>
      <c r="C84" s="261"/>
      <c r="D84" s="222"/>
      <c r="E84" s="222"/>
      <c r="F84" s="222"/>
      <c r="G84" s="22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33" x14ac:dyDescent="0.2">
      <c r="A85" s="221"/>
      <c r="B85" s="222"/>
      <c r="C85" s="261"/>
      <c r="D85" s="222"/>
      <c r="E85" s="222"/>
      <c r="F85" s="222"/>
      <c r="G85" s="22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33" x14ac:dyDescent="0.2">
      <c r="A86" s="221"/>
      <c r="B86" s="222"/>
      <c r="C86" s="261"/>
      <c r="D86" s="222"/>
      <c r="E86" s="222"/>
      <c r="F86" s="222"/>
      <c r="G86" s="22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33" x14ac:dyDescent="0.2">
      <c r="A87" s="224"/>
      <c r="B87" s="225"/>
      <c r="C87" s="262"/>
      <c r="D87" s="225"/>
      <c r="E87" s="225"/>
      <c r="F87" s="225"/>
      <c r="G87" s="2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33" x14ac:dyDescent="0.2">
      <c r="A88" s="3"/>
      <c r="B88" s="4"/>
      <c r="C88" s="257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33" x14ac:dyDescent="0.2">
      <c r="C89" s="263"/>
      <c r="D89" s="10"/>
      <c r="AG89" t="s">
        <v>244</v>
      </c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82:C82"/>
    <mergeCell ref="A83:G87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0"/>
  <sheetViews>
    <sheetView showGridLines="0" tabSelected="1" topLeftCell="B1" zoomScaleNormal="100" zoomScaleSheetLayoutView="75" workbookViewId="0">
      <selection activeCell="D34" sqref="D34:E3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4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SUMIF(F61:F66,A16,I61:I66)+SUMIF(F61:F66,"PSU",I61:I66)</f>
        <v>0</v>
      </c>
      <c r="J16" s="85"/>
    </row>
    <row r="17" spans="1:10" ht="23.25" customHeight="1" x14ac:dyDescent="0.2">
      <c r="A17" s="194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SUMIF(F61:F66,A17,I61:I66)</f>
        <v>0</v>
      </c>
      <c r="J17" s="85"/>
    </row>
    <row r="18" spans="1:10" ht="23.25" customHeight="1" x14ac:dyDescent="0.2">
      <c r="A18" s="194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SUMIF(F61:F66,A18,I61:I66)</f>
        <v>0</v>
      </c>
      <c r="J18" s="85"/>
    </row>
    <row r="19" spans="1:10" ht="23.25" customHeight="1" x14ac:dyDescent="0.2">
      <c r="A19" s="194" t="s">
        <v>74</v>
      </c>
      <c r="B19" s="38" t="s">
        <v>29</v>
      </c>
      <c r="C19" s="62"/>
      <c r="D19" s="63"/>
      <c r="E19" s="83"/>
      <c r="F19" s="84"/>
      <c r="G19" s="83"/>
      <c r="H19" s="84"/>
      <c r="I19" s="83">
        <f>SUMIF(F61:F66,A19,I61:I66)</f>
        <v>0</v>
      </c>
      <c r="J19" s="85"/>
    </row>
    <row r="20" spans="1:10" ht="23.25" customHeight="1" x14ac:dyDescent="0.2">
      <c r="A20" s="194" t="s">
        <v>75</v>
      </c>
      <c r="B20" s="38" t="s">
        <v>30</v>
      </c>
      <c r="C20" s="62"/>
      <c r="D20" s="63"/>
      <c r="E20" s="83"/>
      <c r="F20" s="84"/>
      <c r="G20" s="83"/>
      <c r="H20" s="84"/>
      <c r="I20" s="83">
        <f>SUMIF(F61:F66,A20,I61:I66)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4" t="s">
        <v>25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37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17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39</v>
      </c>
      <c r="B38" s="140" t="s">
        <v>18</v>
      </c>
      <c r="C38" s="141" t="s">
        <v>6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19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45</v>
      </c>
      <c r="C39" s="146"/>
      <c r="D39" s="146"/>
      <c r="E39" s="146"/>
      <c r="F39" s="147">
        <f>'1 1 Pol'!AE101+'2 2 Pol'!AE88+'3 3 Pol'!AE87+'4 4 Pol'!AE77+'5 5 Pol'!AE87+'5a 5a Pol'!AE63+'6 6 Pol'!AE79</f>
        <v>0</v>
      </c>
      <c r="G39" s="148">
        <f>'1 1 Pol'!AF101+'2 2 Pol'!AF88+'3 3 Pol'!AF87+'4 4 Pol'!AF77+'5 5 Pol'!AF87+'5a 5a Pol'!AF63+'6 6 Pol'!AF79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 t="s">
        <v>46</v>
      </c>
      <c r="C40" s="152" t="s">
        <v>47</v>
      </c>
      <c r="D40" s="152"/>
      <c r="E40" s="152"/>
      <c r="F40" s="153">
        <f>'1 1 Pol'!AE101</f>
        <v>0</v>
      </c>
      <c r="G40" s="154">
        <f>'1 1 Pol'!AF101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46</v>
      </c>
      <c r="C41" s="146" t="s">
        <v>48</v>
      </c>
      <c r="D41" s="146"/>
      <c r="E41" s="146"/>
      <c r="F41" s="157">
        <f>'1 1 Pol'!AE101</f>
        <v>0</v>
      </c>
      <c r="G41" s="149">
        <f>'1 1 Pol'!AF101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2</v>
      </c>
      <c r="B42" s="151" t="s">
        <v>49</v>
      </c>
      <c r="C42" s="152" t="s">
        <v>50</v>
      </c>
      <c r="D42" s="152"/>
      <c r="E42" s="152"/>
      <c r="F42" s="153">
        <f>'2 2 Pol'!AE88</f>
        <v>0</v>
      </c>
      <c r="G42" s="154">
        <f>'2 2 Pol'!AF88</f>
        <v>0</v>
      </c>
      <c r="H42" s="154">
        <f>(F42*SazbaDPH1/100)+(G42*SazbaDPH2/100)</f>
        <v>0</v>
      </c>
      <c r="I42" s="154">
        <f>F42+G42+H42</f>
        <v>0</v>
      </c>
      <c r="J42" s="155" t="str">
        <f>IF(CenaCelkemVypocet=0,"",I42/CenaCelkemVypocet*100)</f>
        <v/>
      </c>
    </row>
    <row r="43" spans="1:10" ht="25.5" customHeight="1" x14ac:dyDescent="0.2">
      <c r="A43" s="135">
        <v>3</v>
      </c>
      <c r="B43" s="156" t="s">
        <v>49</v>
      </c>
      <c r="C43" s="146" t="s">
        <v>48</v>
      </c>
      <c r="D43" s="146"/>
      <c r="E43" s="146"/>
      <c r="F43" s="157">
        <f>'2 2 Pol'!AE88</f>
        <v>0</v>
      </c>
      <c r="G43" s="149">
        <f>'2 2 Pol'!AF88</f>
        <v>0</v>
      </c>
      <c r="H43" s="149">
        <f>(F43*SazbaDPH1/100)+(G43*SazbaDPH2/100)</f>
        <v>0</v>
      </c>
      <c r="I43" s="149">
        <f>F43+G43+H43</f>
        <v>0</v>
      </c>
      <c r="J43" s="150" t="str">
        <f>IF(CenaCelkemVypocet=0,"",I43/CenaCelkemVypocet*100)</f>
        <v/>
      </c>
    </row>
    <row r="44" spans="1:10" ht="25.5" customHeight="1" x14ac:dyDescent="0.2">
      <c r="A44" s="135">
        <v>2</v>
      </c>
      <c r="B44" s="151" t="s">
        <v>51</v>
      </c>
      <c r="C44" s="152" t="s">
        <v>52</v>
      </c>
      <c r="D44" s="152"/>
      <c r="E44" s="152"/>
      <c r="F44" s="153">
        <f>'3 3 Pol'!AE87</f>
        <v>0</v>
      </c>
      <c r="G44" s="154">
        <f>'3 3 Pol'!AF87</f>
        <v>0</v>
      </c>
      <c r="H44" s="154">
        <f>(F44*SazbaDPH1/100)+(G44*SazbaDPH2/100)</f>
        <v>0</v>
      </c>
      <c r="I44" s="154">
        <f>F44+G44+H44</f>
        <v>0</v>
      </c>
      <c r="J44" s="155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51</v>
      </c>
      <c r="C45" s="146" t="s">
        <v>48</v>
      </c>
      <c r="D45" s="146"/>
      <c r="E45" s="146"/>
      <c r="F45" s="157">
        <f>'3 3 Pol'!AE87</f>
        <v>0</v>
      </c>
      <c r="G45" s="149">
        <f>'3 3 Pol'!AF87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>
        <v>2</v>
      </c>
      <c r="B46" s="151" t="s">
        <v>53</v>
      </c>
      <c r="C46" s="152" t="s">
        <v>54</v>
      </c>
      <c r="D46" s="152"/>
      <c r="E46" s="152"/>
      <c r="F46" s="153">
        <f>'4 4 Pol'!AE77</f>
        <v>0</v>
      </c>
      <c r="G46" s="154">
        <f>'4 4 Pol'!AF77</f>
        <v>0</v>
      </c>
      <c r="H46" s="154">
        <f>(F46*SazbaDPH1/100)+(G46*SazbaDPH2/100)</f>
        <v>0</v>
      </c>
      <c r="I46" s="154">
        <f>F46+G46+H46</f>
        <v>0</v>
      </c>
      <c r="J46" s="155" t="str">
        <f>IF(CenaCelkemVypocet=0,"",I46/CenaCelkemVypocet*100)</f>
        <v/>
      </c>
    </row>
    <row r="47" spans="1:10" ht="25.5" customHeight="1" x14ac:dyDescent="0.2">
      <c r="A47" s="135">
        <v>3</v>
      </c>
      <c r="B47" s="156" t="s">
        <v>53</v>
      </c>
      <c r="C47" s="146" t="s">
        <v>48</v>
      </c>
      <c r="D47" s="146"/>
      <c r="E47" s="146"/>
      <c r="F47" s="157">
        <f>'4 4 Pol'!AE77</f>
        <v>0</v>
      </c>
      <c r="G47" s="149">
        <f>'4 4 Pol'!AF77</f>
        <v>0</v>
      </c>
      <c r="H47" s="149">
        <f>(F47*SazbaDPH1/100)+(G47*SazbaDPH2/100)</f>
        <v>0</v>
      </c>
      <c r="I47" s="149">
        <f>F47+G47+H47</f>
        <v>0</v>
      </c>
      <c r="J47" s="150" t="str">
        <f>IF(CenaCelkemVypocet=0,"",I47/CenaCelkemVypocet*100)</f>
        <v/>
      </c>
    </row>
    <row r="48" spans="1:10" ht="25.5" customHeight="1" x14ac:dyDescent="0.2">
      <c r="A48" s="135">
        <v>2</v>
      </c>
      <c r="B48" s="151" t="s">
        <v>55</v>
      </c>
      <c r="C48" s="152" t="s">
        <v>56</v>
      </c>
      <c r="D48" s="152"/>
      <c r="E48" s="152"/>
      <c r="F48" s="153">
        <f>'5 5 Pol'!AE87</f>
        <v>0</v>
      </c>
      <c r="G48" s="154">
        <f>'5 5 Pol'!AF87</f>
        <v>0</v>
      </c>
      <c r="H48" s="154">
        <f>(F48*SazbaDPH1/100)+(G48*SazbaDPH2/100)</f>
        <v>0</v>
      </c>
      <c r="I48" s="154">
        <f>F48+G48+H48</f>
        <v>0</v>
      </c>
      <c r="J48" s="155" t="str">
        <f>IF(CenaCelkemVypocet=0,"",I48/CenaCelkemVypocet*100)</f>
        <v/>
      </c>
    </row>
    <row r="49" spans="1:10" ht="25.5" customHeight="1" x14ac:dyDescent="0.2">
      <c r="A49" s="135">
        <v>3</v>
      </c>
      <c r="B49" s="156" t="s">
        <v>55</v>
      </c>
      <c r="C49" s="146" t="s">
        <v>48</v>
      </c>
      <c r="D49" s="146"/>
      <c r="E49" s="146"/>
      <c r="F49" s="157">
        <f>'5 5 Pol'!AE87</f>
        <v>0</v>
      </c>
      <c r="G49" s="149">
        <f>'5 5 Pol'!AF87</f>
        <v>0</v>
      </c>
      <c r="H49" s="149">
        <f>(F49*SazbaDPH1/100)+(G49*SazbaDPH2/100)</f>
        <v>0</v>
      </c>
      <c r="I49" s="149">
        <f>F49+G49+H49</f>
        <v>0</v>
      </c>
      <c r="J49" s="150" t="str">
        <f>IF(CenaCelkemVypocet=0,"",I49/CenaCelkemVypocet*100)</f>
        <v/>
      </c>
    </row>
    <row r="50" spans="1:10" ht="25.5" customHeight="1" x14ac:dyDescent="0.2">
      <c r="A50" s="135">
        <v>2</v>
      </c>
      <c r="B50" s="151" t="s">
        <v>57</v>
      </c>
      <c r="C50" s="152" t="s">
        <v>58</v>
      </c>
      <c r="D50" s="152"/>
      <c r="E50" s="152"/>
      <c r="F50" s="153">
        <f>'5a 5a Pol'!AE63</f>
        <v>0</v>
      </c>
      <c r="G50" s="154">
        <f>'5a 5a Pol'!AF63</f>
        <v>0</v>
      </c>
      <c r="H50" s="154">
        <f>(F50*SazbaDPH1/100)+(G50*SazbaDPH2/100)</f>
        <v>0</v>
      </c>
      <c r="I50" s="154">
        <f>F50+G50+H50</f>
        <v>0</v>
      </c>
      <c r="J50" s="155" t="str">
        <f>IF(CenaCelkemVypocet=0,"",I50/CenaCelkemVypocet*100)</f>
        <v/>
      </c>
    </row>
    <row r="51" spans="1:10" ht="25.5" customHeight="1" x14ac:dyDescent="0.2">
      <c r="A51" s="135">
        <v>3</v>
      </c>
      <c r="B51" s="156" t="s">
        <v>57</v>
      </c>
      <c r="C51" s="146" t="s">
        <v>48</v>
      </c>
      <c r="D51" s="146"/>
      <c r="E51" s="146"/>
      <c r="F51" s="157">
        <f>'5a 5a Pol'!AE63</f>
        <v>0</v>
      </c>
      <c r="G51" s="149">
        <f>'5a 5a Pol'!AF63</f>
        <v>0</v>
      </c>
      <c r="H51" s="149">
        <f>(F51*SazbaDPH1/100)+(G51*SazbaDPH2/100)</f>
        <v>0</v>
      </c>
      <c r="I51" s="149">
        <f>F51+G51+H51</f>
        <v>0</v>
      </c>
      <c r="J51" s="150" t="str">
        <f>IF(CenaCelkemVypocet=0,"",I51/CenaCelkemVypocet*100)</f>
        <v/>
      </c>
    </row>
    <row r="52" spans="1:10" ht="25.5" customHeight="1" x14ac:dyDescent="0.2">
      <c r="A52" s="135">
        <v>2</v>
      </c>
      <c r="B52" s="151" t="s">
        <v>59</v>
      </c>
      <c r="C52" s="152" t="s">
        <v>60</v>
      </c>
      <c r="D52" s="152"/>
      <c r="E52" s="152"/>
      <c r="F52" s="153">
        <f>'6 6 Pol'!AE79</f>
        <v>0</v>
      </c>
      <c r="G52" s="154">
        <f>'6 6 Pol'!AF79</f>
        <v>0</v>
      </c>
      <c r="H52" s="154">
        <f>(F52*SazbaDPH1/100)+(G52*SazbaDPH2/100)</f>
        <v>0</v>
      </c>
      <c r="I52" s="154">
        <f>F52+G52+H52</f>
        <v>0</v>
      </c>
      <c r="J52" s="155" t="str">
        <f>IF(CenaCelkemVypocet=0,"",I52/CenaCelkemVypocet*100)</f>
        <v/>
      </c>
    </row>
    <row r="53" spans="1:10" ht="25.5" customHeight="1" x14ac:dyDescent="0.2">
      <c r="A53" s="135">
        <v>3</v>
      </c>
      <c r="B53" s="156" t="s">
        <v>59</v>
      </c>
      <c r="C53" s="146" t="s">
        <v>48</v>
      </c>
      <c r="D53" s="146"/>
      <c r="E53" s="146"/>
      <c r="F53" s="157">
        <f>'6 6 Pol'!AE79</f>
        <v>0</v>
      </c>
      <c r="G53" s="149">
        <f>'6 6 Pol'!AF79</f>
        <v>0</v>
      </c>
      <c r="H53" s="149">
        <f>(F53*SazbaDPH1/100)+(G53*SazbaDPH2/100)</f>
        <v>0</v>
      </c>
      <c r="I53" s="149">
        <f>F53+G53+H53</f>
        <v>0</v>
      </c>
      <c r="J53" s="150" t="str">
        <f>IF(CenaCelkemVypocet=0,"",I53/CenaCelkemVypocet*100)</f>
        <v/>
      </c>
    </row>
    <row r="54" spans="1:10" ht="25.5" customHeight="1" x14ac:dyDescent="0.2">
      <c r="A54" s="135"/>
      <c r="B54" s="158" t="s">
        <v>61</v>
      </c>
      <c r="C54" s="159"/>
      <c r="D54" s="159"/>
      <c r="E54" s="160"/>
      <c r="F54" s="161">
        <f>SUMIF(A39:A53,"=1",F39:F53)</f>
        <v>0</v>
      </c>
      <c r="G54" s="162">
        <f>SUMIF(A39:A53,"=1",G39:G53)</f>
        <v>0</v>
      </c>
      <c r="H54" s="162">
        <f>SUMIF(A39:A53,"=1",H39:H53)</f>
        <v>0</v>
      </c>
      <c r="I54" s="162">
        <f>SUMIF(A39:A53,"=1",I39:I53)</f>
        <v>0</v>
      </c>
      <c r="J54" s="163">
        <f>SUMIF(A39:A53,"=1",J39:J53)</f>
        <v>0</v>
      </c>
    </row>
    <row r="58" spans="1:10" ht="15.75" x14ac:dyDescent="0.25">
      <c r="B58" s="174" t="s">
        <v>63</v>
      </c>
    </row>
    <row r="60" spans="1:10" ht="25.5" customHeight="1" x14ac:dyDescent="0.2">
      <c r="A60" s="176"/>
      <c r="B60" s="179" t="s">
        <v>18</v>
      </c>
      <c r="C60" s="179" t="s">
        <v>6</v>
      </c>
      <c r="D60" s="180"/>
      <c r="E60" s="180"/>
      <c r="F60" s="181" t="s">
        <v>64</v>
      </c>
      <c r="G60" s="181"/>
      <c r="H60" s="181"/>
      <c r="I60" s="181" t="s">
        <v>31</v>
      </c>
      <c r="J60" s="181" t="s">
        <v>0</v>
      </c>
    </row>
    <row r="61" spans="1:10" ht="36.75" customHeight="1" x14ac:dyDescent="0.2">
      <c r="A61" s="177"/>
      <c r="B61" s="182" t="s">
        <v>46</v>
      </c>
      <c r="C61" s="183" t="s">
        <v>65</v>
      </c>
      <c r="D61" s="184"/>
      <c r="E61" s="184"/>
      <c r="F61" s="190" t="s">
        <v>26</v>
      </c>
      <c r="G61" s="191"/>
      <c r="H61" s="191"/>
      <c r="I61" s="191">
        <f>'1 1 Pol'!G8+'2 2 Pol'!G8+'3 3 Pol'!G8+'4 4 Pol'!G8+'5 5 Pol'!G8+'5a 5a Pol'!G8+'6 6 Pol'!G8</f>
        <v>0</v>
      </c>
      <c r="J61" s="188" t="str">
        <f>IF(I67=0,"",I61/I67*100)</f>
        <v/>
      </c>
    </row>
    <row r="62" spans="1:10" ht="36.75" customHeight="1" x14ac:dyDescent="0.2">
      <c r="A62" s="177"/>
      <c r="B62" s="182" t="s">
        <v>55</v>
      </c>
      <c r="C62" s="183" t="s">
        <v>66</v>
      </c>
      <c r="D62" s="184"/>
      <c r="E62" s="184"/>
      <c r="F62" s="190" t="s">
        <v>26</v>
      </c>
      <c r="G62" s="191"/>
      <c r="H62" s="191"/>
      <c r="I62" s="191">
        <f>'1 1 Pol'!G33+'2 2 Pol'!G28+'3 3 Pol'!G27+'4 4 Pol'!G22+'5 5 Pol'!G27+'5a 5a Pol'!G19+'6 6 Pol'!G23</f>
        <v>0</v>
      </c>
      <c r="J62" s="188" t="str">
        <f>IF(I67=0,"",I62/I67*100)</f>
        <v/>
      </c>
    </row>
    <row r="63" spans="1:10" ht="36.75" customHeight="1" x14ac:dyDescent="0.2">
      <c r="A63" s="177"/>
      <c r="B63" s="182" t="s">
        <v>67</v>
      </c>
      <c r="C63" s="183" t="s">
        <v>68</v>
      </c>
      <c r="D63" s="184"/>
      <c r="E63" s="184"/>
      <c r="F63" s="190" t="s">
        <v>26</v>
      </c>
      <c r="G63" s="191"/>
      <c r="H63" s="191"/>
      <c r="I63" s="191">
        <f>'1 1 Pol'!G66+'2 2 Pol'!G54+'3 3 Pol'!G53+'4 4 Pol'!G48+'5 5 Pol'!G53+'5a 5a Pol'!G45+'6 6 Pol'!G47</f>
        <v>0</v>
      </c>
      <c r="J63" s="188" t="str">
        <f>IF(I67=0,"",I63/I67*100)</f>
        <v/>
      </c>
    </row>
    <row r="64" spans="1:10" ht="36.75" customHeight="1" x14ac:dyDescent="0.2">
      <c r="A64" s="177"/>
      <c r="B64" s="182" t="s">
        <v>69</v>
      </c>
      <c r="C64" s="183" t="s">
        <v>70</v>
      </c>
      <c r="D64" s="184"/>
      <c r="E64" s="184"/>
      <c r="F64" s="190" t="s">
        <v>26</v>
      </c>
      <c r="G64" s="191"/>
      <c r="H64" s="191"/>
      <c r="I64" s="191">
        <f>'1 1 Pol'!G86+'2 2 Pol'!G73+'3 3 Pol'!G72+'4 4 Pol'!G64+'5 5 Pol'!G72+'5a 5a Pol'!G57+'6 6 Pol'!G66</f>
        <v>0</v>
      </c>
      <c r="J64" s="188" t="str">
        <f>IF(I67=0,"",I64/I67*100)</f>
        <v/>
      </c>
    </row>
    <row r="65" spans="1:10" ht="36.75" customHeight="1" x14ac:dyDescent="0.2">
      <c r="A65" s="177"/>
      <c r="B65" s="182" t="s">
        <v>71</v>
      </c>
      <c r="C65" s="183" t="s">
        <v>72</v>
      </c>
      <c r="D65" s="184"/>
      <c r="E65" s="184"/>
      <c r="F65" s="190" t="s">
        <v>73</v>
      </c>
      <c r="G65" s="191"/>
      <c r="H65" s="191"/>
      <c r="I65" s="191">
        <f>'1 1 Pol'!G88+'2 2 Pol'!G75+'3 3 Pol'!G74+'4 4 Pol'!G66+'5 5 Pol'!G74+'6 6 Pol'!G68</f>
        <v>0</v>
      </c>
      <c r="J65" s="188" t="str">
        <f>IF(I67=0,"",I65/I67*100)</f>
        <v/>
      </c>
    </row>
    <row r="66" spans="1:10" ht="36.75" customHeight="1" x14ac:dyDescent="0.2">
      <c r="A66" s="177"/>
      <c r="B66" s="182" t="s">
        <v>74</v>
      </c>
      <c r="C66" s="183" t="s">
        <v>29</v>
      </c>
      <c r="D66" s="184"/>
      <c r="E66" s="184"/>
      <c r="F66" s="190" t="s">
        <v>74</v>
      </c>
      <c r="G66" s="191"/>
      <c r="H66" s="191"/>
      <c r="I66" s="191">
        <f>'1 1 Pol'!G97+'2 2 Pol'!G84+'3 3 Pol'!G83+'4 4 Pol'!G73+'5 5 Pol'!G83+'5a 5a Pol'!G59+'6 6 Pol'!G75</f>
        <v>0</v>
      </c>
      <c r="J66" s="188" t="str">
        <f>IF(I67=0,"",I66/I67*100)</f>
        <v/>
      </c>
    </row>
    <row r="67" spans="1:10" ht="25.5" customHeight="1" x14ac:dyDescent="0.2">
      <c r="A67" s="178"/>
      <c r="B67" s="185" t="s">
        <v>1</v>
      </c>
      <c r="C67" s="186"/>
      <c r="D67" s="187"/>
      <c r="E67" s="187"/>
      <c r="F67" s="192"/>
      <c r="G67" s="193"/>
      <c r="H67" s="193"/>
      <c r="I67" s="193">
        <f>SUM(I61:I66)</f>
        <v>0</v>
      </c>
      <c r="J67" s="189">
        <f>SUM(J61:J66)</f>
        <v>0</v>
      </c>
    </row>
    <row r="68" spans="1:10" x14ac:dyDescent="0.2">
      <c r="F68" s="133"/>
      <c r="G68" s="133"/>
      <c r="H68" s="133"/>
      <c r="I68" s="133"/>
      <c r="J68" s="134"/>
    </row>
    <row r="69" spans="1:10" x14ac:dyDescent="0.2">
      <c r="F69" s="133"/>
      <c r="G69" s="133"/>
      <c r="H69" s="133"/>
      <c r="I69" s="133"/>
      <c r="J69" s="134"/>
    </row>
    <row r="70" spans="1:10" x14ac:dyDescent="0.2">
      <c r="F70" s="133"/>
      <c r="G70" s="133"/>
      <c r="H70" s="133"/>
      <c r="I70" s="133"/>
      <c r="J70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B54:E54"/>
    <mergeCell ref="C61:E61"/>
    <mergeCell ref="C62:E62"/>
    <mergeCell ref="C63:E63"/>
    <mergeCell ref="C64:E64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46</v>
      </c>
      <c r="C3" s="199" t="s">
        <v>47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46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SUMIF(AG9:AG32,"&lt;&gt;NOR",G9:G32)</f>
        <v>0</v>
      </c>
      <c r="H8" s="233"/>
      <c r="I8" s="233">
        <f>SUM(I9:I32)</f>
        <v>0</v>
      </c>
      <c r="J8" s="233"/>
      <c r="K8" s="233">
        <f>SUM(K9:K32)</f>
        <v>0</v>
      </c>
      <c r="L8" s="233"/>
      <c r="M8" s="233">
        <f>SUM(M9:M32)</f>
        <v>0</v>
      </c>
      <c r="N8" s="233"/>
      <c r="O8" s="233">
        <f>SUM(O9:O32)</f>
        <v>0</v>
      </c>
      <c r="P8" s="233"/>
      <c r="Q8" s="233">
        <f>SUM(Q9:Q32)</f>
        <v>399.52</v>
      </c>
      <c r="R8" s="233"/>
      <c r="S8" s="233"/>
      <c r="T8" s="233"/>
      <c r="U8" s="233"/>
      <c r="V8" s="233">
        <f>SUM(V9:V32)</f>
        <v>338.61000000000007</v>
      </c>
      <c r="W8" s="233"/>
      <c r="X8" s="233"/>
      <c r="AG8" t="s">
        <v>102</v>
      </c>
    </row>
    <row r="9" spans="1:60" outlineLevel="1" x14ac:dyDescent="0.2">
      <c r="A9" s="240">
        <v>1</v>
      </c>
      <c r="B9" s="241" t="s">
        <v>103</v>
      </c>
      <c r="C9" s="254" t="s">
        <v>104</v>
      </c>
      <c r="D9" s="242" t="s">
        <v>105</v>
      </c>
      <c r="E9" s="243">
        <v>721</v>
      </c>
      <c r="F9" s="244"/>
      <c r="G9" s="245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99.5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115.36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27"/>
      <c r="B10" s="228"/>
      <c r="C10" s="255" t="s">
        <v>109</v>
      </c>
      <c r="D10" s="231"/>
      <c r="E10" s="232">
        <v>721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10"/>
      <c r="Z10" s="210"/>
      <c r="AA10" s="210"/>
      <c r="AB10" s="210"/>
      <c r="AC10" s="210"/>
      <c r="AD10" s="210"/>
      <c r="AE10" s="210"/>
      <c r="AF10" s="210"/>
      <c r="AG10" s="210" t="s">
        <v>110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6">
        <v>2</v>
      </c>
      <c r="B11" s="247" t="s">
        <v>111</v>
      </c>
      <c r="C11" s="256" t="s">
        <v>112</v>
      </c>
      <c r="D11" s="248" t="s">
        <v>105</v>
      </c>
      <c r="E11" s="249">
        <v>721</v>
      </c>
      <c r="F11" s="250"/>
      <c r="G11" s="251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0.22</v>
      </c>
      <c r="Q11" s="229">
        <f>ROUND(E11*P11,2)</f>
        <v>158.62</v>
      </c>
      <c r="R11" s="229"/>
      <c r="S11" s="229" t="s">
        <v>106</v>
      </c>
      <c r="T11" s="229" t="s">
        <v>106</v>
      </c>
      <c r="U11" s="229">
        <v>3.3000000000000002E-2</v>
      </c>
      <c r="V11" s="229">
        <f>ROUND(E11*U11,2)</f>
        <v>23.79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0">
        <v>3</v>
      </c>
      <c r="B12" s="241" t="s">
        <v>113</v>
      </c>
      <c r="C12" s="254" t="s">
        <v>114</v>
      </c>
      <c r="D12" s="242" t="s">
        <v>105</v>
      </c>
      <c r="E12" s="243">
        <v>18.5</v>
      </c>
      <c r="F12" s="244"/>
      <c r="G12" s="245">
        <f>ROUND(E12*F12,2)</f>
        <v>0</v>
      </c>
      <c r="H12" s="230"/>
      <c r="I12" s="229">
        <f>ROUND(E12*H12,2)</f>
        <v>0</v>
      </c>
      <c r="J12" s="230"/>
      <c r="K12" s="229">
        <f>ROUND(E12*J12,2)</f>
        <v>0</v>
      </c>
      <c r="L12" s="229">
        <v>21</v>
      </c>
      <c r="M12" s="229">
        <f>G12*(1+L12/100)</f>
        <v>0</v>
      </c>
      <c r="N12" s="229">
        <v>0</v>
      </c>
      <c r="O12" s="229">
        <f>ROUND(E12*N12,2)</f>
        <v>0</v>
      </c>
      <c r="P12" s="229">
        <v>0.33</v>
      </c>
      <c r="Q12" s="229">
        <f>ROUND(E12*P12,2)</f>
        <v>6.11</v>
      </c>
      <c r="R12" s="229"/>
      <c r="S12" s="229" t="s">
        <v>106</v>
      </c>
      <c r="T12" s="229" t="s">
        <v>106</v>
      </c>
      <c r="U12" s="229">
        <v>0.52649999999999997</v>
      </c>
      <c r="V12" s="229">
        <f>ROUND(E12*U12,2)</f>
        <v>9.74</v>
      </c>
      <c r="W12" s="229"/>
      <c r="X12" s="229" t="s">
        <v>107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108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7"/>
      <c r="B13" s="228"/>
      <c r="C13" s="255" t="s">
        <v>115</v>
      </c>
      <c r="D13" s="231"/>
      <c r="E13" s="232">
        <v>18.5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10"/>
      <c r="Z13" s="210"/>
      <c r="AA13" s="210"/>
      <c r="AB13" s="210"/>
      <c r="AC13" s="210"/>
      <c r="AD13" s="210"/>
      <c r="AE13" s="210"/>
      <c r="AF13" s="210"/>
      <c r="AG13" s="210" t="s">
        <v>110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4</v>
      </c>
      <c r="B14" s="241" t="s">
        <v>116</v>
      </c>
      <c r="C14" s="254" t="s">
        <v>117</v>
      </c>
      <c r="D14" s="242" t="s">
        <v>105</v>
      </c>
      <c r="E14" s="243">
        <v>12</v>
      </c>
      <c r="F14" s="244"/>
      <c r="G14" s="245">
        <f>ROUND(E14*F14,2)</f>
        <v>0</v>
      </c>
      <c r="H14" s="230"/>
      <c r="I14" s="229">
        <f>ROUND(E14*H14,2)</f>
        <v>0</v>
      </c>
      <c r="J14" s="230"/>
      <c r="K14" s="229">
        <f>ROUND(E14*J14,2)</f>
        <v>0</v>
      </c>
      <c r="L14" s="229">
        <v>21</v>
      </c>
      <c r="M14" s="229">
        <f>G14*(1+L14/100)</f>
        <v>0</v>
      </c>
      <c r="N14" s="229">
        <v>0</v>
      </c>
      <c r="O14" s="229">
        <f>ROUND(E14*N14,2)</f>
        <v>0</v>
      </c>
      <c r="P14" s="229">
        <v>0.22</v>
      </c>
      <c r="Q14" s="229">
        <f>ROUND(E14*P14,2)</f>
        <v>2.64</v>
      </c>
      <c r="R14" s="229"/>
      <c r="S14" s="229" t="s">
        <v>106</v>
      </c>
      <c r="T14" s="229" t="s">
        <v>106</v>
      </c>
      <c r="U14" s="229">
        <v>0.375</v>
      </c>
      <c r="V14" s="229">
        <f>ROUND(E14*U14,2)</f>
        <v>4.5</v>
      </c>
      <c r="W14" s="229"/>
      <c r="X14" s="229" t="s">
        <v>107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108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7"/>
      <c r="B15" s="228"/>
      <c r="C15" s="255" t="s">
        <v>118</v>
      </c>
      <c r="D15" s="231"/>
      <c r="E15" s="232">
        <v>12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10"/>
      <c r="Z15" s="210"/>
      <c r="AA15" s="210"/>
      <c r="AB15" s="210"/>
      <c r="AC15" s="210"/>
      <c r="AD15" s="210"/>
      <c r="AE15" s="210"/>
      <c r="AF15" s="210"/>
      <c r="AG15" s="210" t="s">
        <v>110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0">
        <v>5</v>
      </c>
      <c r="B16" s="241" t="s">
        <v>119</v>
      </c>
      <c r="C16" s="254" t="s">
        <v>120</v>
      </c>
      <c r="D16" s="242" t="s">
        <v>105</v>
      </c>
      <c r="E16" s="243">
        <v>6.5</v>
      </c>
      <c r="F16" s="244"/>
      <c r="G16" s="245">
        <f>ROUND(E16*F16,2)</f>
        <v>0</v>
      </c>
      <c r="H16" s="230"/>
      <c r="I16" s="229">
        <f>ROUND(E16*H16,2)</f>
        <v>0</v>
      </c>
      <c r="J16" s="230"/>
      <c r="K16" s="229">
        <f>ROUND(E16*J16,2)</f>
        <v>0</v>
      </c>
      <c r="L16" s="229">
        <v>21</v>
      </c>
      <c r="M16" s="229">
        <f>G16*(1+L16/100)</f>
        <v>0</v>
      </c>
      <c r="N16" s="229">
        <v>0</v>
      </c>
      <c r="O16" s="229">
        <f>ROUND(E16*N16,2)</f>
        <v>0</v>
      </c>
      <c r="P16" s="229">
        <v>0.24</v>
      </c>
      <c r="Q16" s="229">
        <f>ROUND(E16*P16,2)</f>
        <v>1.56</v>
      </c>
      <c r="R16" s="229"/>
      <c r="S16" s="229" t="s">
        <v>106</v>
      </c>
      <c r="T16" s="229" t="s">
        <v>106</v>
      </c>
      <c r="U16" s="229">
        <v>0.80647999999999997</v>
      </c>
      <c r="V16" s="229">
        <f>ROUND(E16*U16,2)</f>
        <v>5.24</v>
      </c>
      <c r="W16" s="229"/>
      <c r="X16" s="229" t="s">
        <v>107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/>
      <c r="B17" s="228"/>
      <c r="C17" s="255" t="s">
        <v>121</v>
      </c>
      <c r="D17" s="231"/>
      <c r="E17" s="232">
        <v>6.5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10"/>
      <c r="Z17" s="210"/>
      <c r="AA17" s="210"/>
      <c r="AB17" s="210"/>
      <c r="AC17" s="210"/>
      <c r="AD17" s="210"/>
      <c r="AE17" s="210"/>
      <c r="AF17" s="210"/>
      <c r="AG17" s="210" t="s">
        <v>110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6</v>
      </c>
      <c r="B18" s="241" t="s">
        <v>122</v>
      </c>
      <c r="C18" s="254" t="s">
        <v>123</v>
      </c>
      <c r="D18" s="242" t="s">
        <v>124</v>
      </c>
      <c r="E18" s="243">
        <v>35</v>
      </c>
      <c r="F18" s="244"/>
      <c r="G18" s="245">
        <f>ROUND(E18*F18,2)</f>
        <v>0</v>
      </c>
      <c r="H18" s="230"/>
      <c r="I18" s="229">
        <f>ROUND(E18*H18,2)</f>
        <v>0</v>
      </c>
      <c r="J18" s="230"/>
      <c r="K18" s="229">
        <f>ROUND(E18*J18,2)</f>
        <v>0</v>
      </c>
      <c r="L18" s="229">
        <v>21</v>
      </c>
      <c r="M18" s="229">
        <f>G18*(1+L18/100)</f>
        <v>0</v>
      </c>
      <c r="N18" s="229">
        <v>0</v>
      </c>
      <c r="O18" s="229">
        <f>ROUND(E18*N18,2)</f>
        <v>0</v>
      </c>
      <c r="P18" s="229">
        <v>0.22</v>
      </c>
      <c r="Q18" s="229">
        <f>ROUND(E18*P18,2)</f>
        <v>7.7</v>
      </c>
      <c r="R18" s="229"/>
      <c r="S18" s="229" t="s">
        <v>106</v>
      </c>
      <c r="T18" s="229" t="s">
        <v>106</v>
      </c>
      <c r="U18" s="229">
        <v>0.14299999999999999</v>
      </c>
      <c r="V18" s="229">
        <f>ROUND(E18*U18,2)</f>
        <v>5.01</v>
      </c>
      <c r="W18" s="229"/>
      <c r="X18" s="229" t="s">
        <v>107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108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/>
      <c r="B19" s="228"/>
      <c r="C19" s="255" t="s">
        <v>125</v>
      </c>
      <c r="D19" s="231"/>
      <c r="E19" s="232">
        <v>35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10"/>
      <c r="Z19" s="210"/>
      <c r="AA19" s="210"/>
      <c r="AB19" s="210"/>
      <c r="AC19" s="210"/>
      <c r="AD19" s="210"/>
      <c r="AE19" s="210"/>
      <c r="AF19" s="210"/>
      <c r="AG19" s="210" t="s">
        <v>110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0">
        <v>7</v>
      </c>
      <c r="B20" s="241" t="s">
        <v>126</v>
      </c>
      <c r="C20" s="254" t="s">
        <v>127</v>
      </c>
      <c r="D20" s="242" t="s">
        <v>124</v>
      </c>
      <c r="E20" s="243">
        <v>457</v>
      </c>
      <c r="F20" s="244"/>
      <c r="G20" s="245">
        <f>ROUND(E20*F20,2)</f>
        <v>0</v>
      </c>
      <c r="H20" s="230"/>
      <c r="I20" s="229">
        <f>ROUND(E20*H20,2)</f>
        <v>0</v>
      </c>
      <c r="J20" s="230"/>
      <c r="K20" s="229">
        <f>ROUND(E20*J20,2)</f>
        <v>0</v>
      </c>
      <c r="L20" s="229">
        <v>21</v>
      </c>
      <c r="M20" s="229">
        <f>G20*(1+L20/100)</f>
        <v>0</v>
      </c>
      <c r="N20" s="229">
        <v>0</v>
      </c>
      <c r="O20" s="229">
        <f>ROUND(E20*N20,2)</f>
        <v>0</v>
      </c>
      <c r="P20" s="229">
        <v>0.27</v>
      </c>
      <c r="Q20" s="229">
        <f>ROUND(E20*P20,2)</f>
        <v>123.39</v>
      </c>
      <c r="R20" s="229"/>
      <c r="S20" s="229" t="s">
        <v>106</v>
      </c>
      <c r="T20" s="229" t="s">
        <v>106</v>
      </c>
      <c r="U20" s="229">
        <v>0.123</v>
      </c>
      <c r="V20" s="229">
        <f>ROUND(E20*U20,2)</f>
        <v>56.21</v>
      </c>
      <c r="W20" s="229"/>
      <c r="X20" s="229" t="s">
        <v>107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27"/>
      <c r="B21" s="228"/>
      <c r="C21" s="255" t="s">
        <v>128</v>
      </c>
      <c r="D21" s="231"/>
      <c r="E21" s="232">
        <v>457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10"/>
      <c r="Z21" s="210"/>
      <c r="AA21" s="210"/>
      <c r="AB21" s="210"/>
      <c r="AC21" s="210"/>
      <c r="AD21" s="210"/>
      <c r="AE21" s="210"/>
      <c r="AF21" s="210"/>
      <c r="AG21" s="210" t="s">
        <v>110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8</v>
      </c>
      <c r="B22" s="241" t="s">
        <v>129</v>
      </c>
      <c r="C22" s="254" t="s">
        <v>130</v>
      </c>
      <c r="D22" s="242" t="s">
        <v>131</v>
      </c>
      <c r="E22" s="243">
        <v>159.07499999999999</v>
      </c>
      <c r="F22" s="244"/>
      <c r="G22" s="245">
        <f>ROUND(E22*F22,2)</f>
        <v>0</v>
      </c>
      <c r="H22" s="230"/>
      <c r="I22" s="229">
        <f>ROUND(E22*H22,2)</f>
        <v>0</v>
      </c>
      <c r="J22" s="230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/>
      <c r="S22" s="229" t="s">
        <v>106</v>
      </c>
      <c r="T22" s="229" t="s">
        <v>106</v>
      </c>
      <c r="U22" s="229">
        <v>0.223</v>
      </c>
      <c r="V22" s="229">
        <f>ROUND(E22*U22,2)</f>
        <v>35.47</v>
      </c>
      <c r="W22" s="229"/>
      <c r="X22" s="229" t="s">
        <v>107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/>
      <c r="B23" s="228"/>
      <c r="C23" s="255" t="s">
        <v>132</v>
      </c>
      <c r="D23" s="231"/>
      <c r="E23" s="232">
        <v>159.07499999999999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10"/>
      <c r="Z23" s="210"/>
      <c r="AA23" s="210"/>
      <c r="AB23" s="210"/>
      <c r="AC23" s="210"/>
      <c r="AD23" s="210"/>
      <c r="AE23" s="210"/>
      <c r="AF23" s="210"/>
      <c r="AG23" s="210" t="s">
        <v>110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0">
        <v>9</v>
      </c>
      <c r="B24" s="241" t="s">
        <v>133</v>
      </c>
      <c r="C24" s="254" t="s">
        <v>134</v>
      </c>
      <c r="D24" s="242" t="s">
        <v>131</v>
      </c>
      <c r="E24" s="243">
        <v>79.537499999999994</v>
      </c>
      <c r="F24" s="244"/>
      <c r="G24" s="245">
        <f>ROUND(E24*F24,2)</f>
        <v>0</v>
      </c>
      <c r="H24" s="230"/>
      <c r="I24" s="229">
        <f>ROUND(E24*H24,2)</f>
        <v>0</v>
      </c>
      <c r="J24" s="230"/>
      <c r="K24" s="229">
        <f>ROUND(E24*J24,2)</f>
        <v>0</v>
      </c>
      <c r="L24" s="229">
        <v>21</v>
      </c>
      <c r="M24" s="229">
        <f>G24*(1+L24/100)</f>
        <v>0</v>
      </c>
      <c r="N24" s="229">
        <v>0</v>
      </c>
      <c r="O24" s="229">
        <f>ROUND(E24*N24,2)</f>
        <v>0</v>
      </c>
      <c r="P24" s="229">
        <v>0</v>
      </c>
      <c r="Q24" s="229">
        <f>ROUND(E24*P24,2)</f>
        <v>0</v>
      </c>
      <c r="R24" s="229"/>
      <c r="S24" s="229" t="s">
        <v>106</v>
      </c>
      <c r="T24" s="229" t="s">
        <v>106</v>
      </c>
      <c r="U24" s="229">
        <v>8.7999999999999995E-2</v>
      </c>
      <c r="V24" s="229">
        <f>ROUND(E24*U24,2)</f>
        <v>7</v>
      </c>
      <c r="W24" s="229"/>
      <c r="X24" s="229" t="s">
        <v>107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108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135</v>
      </c>
      <c r="D25" s="231"/>
      <c r="E25" s="232">
        <v>79.537499999999994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46">
        <v>10</v>
      </c>
      <c r="B26" s="247" t="s">
        <v>136</v>
      </c>
      <c r="C26" s="256" t="s">
        <v>137</v>
      </c>
      <c r="D26" s="248" t="s">
        <v>131</v>
      </c>
      <c r="E26" s="249">
        <v>159.07499999999999</v>
      </c>
      <c r="F26" s="250"/>
      <c r="G26" s="251">
        <f>ROUND(E26*F26,2)</f>
        <v>0</v>
      </c>
      <c r="H26" s="230"/>
      <c r="I26" s="229">
        <f>ROUND(E26*H26,2)</f>
        <v>0</v>
      </c>
      <c r="J26" s="230"/>
      <c r="K26" s="229">
        <f>ROUND(E26*J26,2)</f>
        <v>0</v>
      </c>
      <c r="L26" s="229">
        <v>21</v>
      </c>
      <c r="M26" s="229">
        <f>G26*(1+L26/100)</f>
        <v>0</v>
      </c>
      <c r="N26" s="229">
        <v>0</v>
      </c>
      <c r="O26" s="229">
        <f>ROUND(E26*N26,2)</f>
        <v>0</v>
      </c>
      <c r="P26" s="229">
        <v>0</v>
      </c>
      <c r="Q26" s="229">
        <f>ROUND(E26*P26,2)</f>
        <v>0</v>
      </c>
      <c r="R26" s="229"/>
      <c r="S26" s="229" t="s">
        <v>106</v>
      </c>
      <c r="T26" s="229" t="s">
        <v>106</v>
      </c>
      <c r="U26" s="229">
        <v>1.0999999999999999E-2</v>
      </c>
      <c r="V26" s="229">
        <f>ROUND(E26*U26,2)</f>
        <v>1.75</v>
      </c>
      <c r="W26" s="229"/>
      <c r="X26" s="229" t="s">
        <v>107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0">
        <v>11</v>
      </c>
      <c r="B27" s="241" t="s">
        <v>138</v>
      </c>
      <c r="C27" s="254" t="s">
        <v>139</v>
      </c>
      <c r="D27" s="242" t="s">
        <v>105</v>
      </c>
      <c r="E27" s="243">
        <v>776.5</v>
      </c>
      <c r="F27" s="244"/>
      <c r="G27" s="245">
        <f>ROUND(E27*F27,2)</f>
        <v>0</v>
      </c>
      <c r="H27" s="230"/>
      <c r="I27" s="229">
        <f>ROUND(E27*H27,2)</f>
        <v>0</v>
      </c>
      <c r="J27" s="230"/>
      <c r="K27" s="229">
        <f>ROUND(E27*J27,2)</f>
        <v>0</v>
      </c>
      <c r="L27" s="229">
        <v>21</v>
      </c>
      <c r="M27" s="229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29"/>
      <c r="S27" s="229" t="s">
        <v>106</v>
      </c>
      <c r="T27" s="229" t="s">
        <v>106</v>
      </c>
      <c r="U27" s="229">
        <v>9.6000000000000002E-2</v>
      </c>
      <c r="V27" s="229">
        <f>ROUND(E27*U27,2)</f>
        <v>74.540000000000006</v>
      </c>
      <c r="W27" s="229"/>
      <c r="X27" s="229" t="s">
        <v>107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108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7"/>
      <c r="B28" s="228"/>
      <c r="C28" s="255" t="s">
        <v>140</v>
      </c>
      <c r="D28" s="231"/>
      <c r="E28" s="232">
        <v>470.5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10"/>
      <c r="Z28" s="210"/>
      <c r="AA28" s="210"/>
      <c r="AB28" s="210"/>
      <c r="AC28" s="210"/>
      <c r="AD28" s="210"/>
      <c r="AE28" s="210"/>
      <c r="AF28" s="210"/>
      <c r="AG28" s="210" t="s">
        <v>110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5" t="s">
        <v>141</v>
      </c>
      <c r="D29" s="231"/>
      <c r="E29" s="232">
        <v>31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1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5" t="s">
        <v>142</v>
      </c>
      <c r="D30" s="231"/>
      <c r="E30" s="232">
        <v>157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143</v>
      </c>
      <c r="D31" s="231"/>
      <c r="E31" s="232">
        <v>118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6">
        <v>12</v>
      </c>
      <c r="B32" s="247" t="s">
        <v>144</v>
      </c>
      <c r="C32" s="256" t="s">
        <v>145</v>
      </c>
      <c r="D32" s="248" t="s">
        <v>131</v>
      </c>
      <c r="E32" s="249">
        <v>159.07499999999999</v>
      </c>
      <c r="F32" s="250"/>
      <c r="G32" s="251">
        <f>ROUND(E32*F32,2)</f>
        <v>0</v>
      </c>
      <c r="H32" s="230"/>
      <c r="I32" s="229">
        <f>ROUND(E32*H32,2)</f>
        <v>0</v>
      </c>
      <c r="J32" s="230"/>
      <c r="K32" s="229">
        <f>ROUND(E32*J32,2)</f>
        <v>0</v>
      </c>
      <c r="L32" s="229">
        <v>21</v>
      </c>
      <c r="M32" s="229">
        <f>G32*(1+L32/100)</f>
        <v>0</v>
      </c>
      <c r="N32" s="229">
        <v>0</v>
      </c>
      <c r="O32" s="229">
        <f>ROUND(E32*N32,2)</f>
        <v>0</v>
      </c>
      <c r="P32" s="229">
        <v>0</v>
      </c>
      <c r="Q32" s="229">
        <f>ROUND(E32*P32,2)</f>
        <v>0</v>
      </c>
      <c r="R32" s="229"/>
      <c r="S32" s="229" t="s">
        <v>106</v>
      </c>
      <c r="T32" s="229" t="s">
        <v>106</v>
      </c>
      <c r="U32" s="229">
        <v>0</v>
      </c>
      <c r="V32" s="229">
        <f>ROUND(E32*U32,2)</f>
        <v>0</v>
      </c>
      <c r="W32" s="229"/>
      <c r="X32" s="229" t="s">
        <v>107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34" t="s">
        <v>101</v>
      </c>
      <c r="B33" s="235" t="s">
        <v>55</v>
      </c>
      <c r="C33" s="253" t="s">
        <v>66</v>
      </c>
      <c r="D33" s="236"/>
      <c r="E33" s="237"/>
      <c r="F33" s="238"/>
      <c r="G33" s="239">
        <f>SUMIF(AG34:AG65,"&lt;&gt;NOR",G34:G65)</f>
        <v>0</v>
      </c>
      <c r="H33" s="233"/>
      <c r="I33" s="233">
        <f>SUM(I34:I65)</f>
        <v>0</v>
      </c>
      <c r="J33" s="233"/>
      <c r="K33" s="233">
        <f>SUM(K34:K65)</f>
        <v>0</v>
      </c>
      <c r="L33" s="233"/>
      <c r="M33" s="233">
        <f>SUM(M34:M65)</f>
        <v>0</v>
      </c>
      <c r="N33" s="233"/>
      <c r="O33" s="233">
        <f>SUM(O34:O65)</f>
        <v>594.04999999999995</v>
      </c>
      <c r="P33" s="233"/>
      <c r="Q33" s="233">
        <f>SUM(Q34:Q65)</f>
        <v>0</v>
      </c>
      <c r="R33" s="233"/>
      <c r="S33" s="233"/>
      <c r="T33" s="233"/>
      <c r="U33" s="233"/>
      <c r="V33" s="233">
        <f>SUM(V34:V65)</f>
        <v>513.32999999999993</v>
      </c>
      <c r="W33" s="233"/>
      <c r="X33" s="233"/>
      <c r="AG33" t="s">
        <v>102</v>
      </c>
    </row>
    <row r="34" spans="1:60" ht="22.5" outlineLevel="1" x14ac:dyDescent="0.2">
      <c r="A34" s="240">
        <v>13</v>
      </c>
      <c r="B34" s="241" t="s">
        <v>146</v>
      </c>
      <c r="C34" s="254" t="s">
        <v>147</v>
      </c>
      <c r="D34" s="242" t="s">
        <v>105</v>
      </c>
      <c r="E34" s="243">
        <v>776.5</v>
      </c>
      <c r="F34" s="244"/>
      <c r="G34" s="245">
        <f>ROUND(E34*F34,2)</f>
        <v>0</v>
      </c>
      <c r="H34" s="230"/>
      <c r="I34" s="229">
        <f>ROUND(E34*H34,2)</f>
        <v>0</v>
      </c>
      <c r="J34" s="230"/>
      <c r="K34" s="229">
        <f>ROUND(E34*J34,2)</f>
        <v>0</v>
      </c>
      <c r="L34" s="229">
        <v>21</v>
      </c>
      <c r="M34" s="229">
        <f>G34*(1+L34/100)</f>
        <v>0</v>
      </c>
      <c r="N34" s="229">
        <v>0.378</v>
      </c>
      <c r="O34" s="229">
        <f>ROUND(E34*N34,2)</f>
        <v>293.52</v>
      </c>
      <c r="P34" s="229">
        <v>0</v>
      </c>
      <c r="Q34" s="229">
        <f>ROUND(E34*P34,2)</f>
        <v>0</v>
      </c>
      <c r="R34" s="229"/>
      <c r="S34" s="229" t="s">
        <v>106</v>
      </c>
      <c r="T34" s="229" t="s">
        <v>106</v>
      </c>
      <c r="U34" s="229">
        <v>2.5999999999999999E-2</v>
      </c>
      <c r="V34" s="229">
        <f>ROUND(E34*U34,2)</f>
        <v>20.190000000000001</v>
      </c>
      <c r="W34" s="229"/>
      <c r="X34" s="229" t="s">
        <v>107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108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7"/>
      <c r="B35" s="228"/>
      <c r="C35" s="255" t="s">
        <v>140</v>
      </c>
      <c r="D35" s="231"/>
      <c r="E35" s="232">
        <v>470.5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10"/>
      <c r="Z35" s="210"/>
      <c r="AA35" s="210"/>
      <c r="AB35" s="210"/>
      <c r="AC35" s="210"/>
      <c r="AD35" s="210"/>
      <c r="AE35" s="210"/>
      <c r="AF35" s="210"/>
      <c r="AG35" s="210" t="s">
        <v>110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5" t="s">
        <v>142</v>
      </c>
      <c r="D36" s="231"/>
      <c r="E36" s="232">
        <v>157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10"/>
      <c r="Z36" s="210"/>
      <c r="AA36" s="210"/>
      <c r="AB36" s="210"/>
      <c r="AC36" s="210"/>
      <c r="AD36" s="210"/>
      <c r="AE36" s="210"/>
      <c r="AF36" s="210"/>
      <c r="AG36" s="210" t="s">
        <v>110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7"/>
      <c r="B37" s="228"/>
      <c r="C37" s="255" t="s">
        <v>143</v>
      </c>
      <c r="D37" s="231"/>
      <c r="E37" s="232">
        <v>118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10"/>
      <c r="Z37" s="210"/>
      <c r="AA37" s="210"/>
      <c r="AB37" s="210"/>
      <c r="AC37" s="210"/>
      <c r="AD37" s="210"/>
      <c r="AE37" s="210"/>
      <c r="AF37" s="210"/>
      <c r="AG37" s="210" t="s">
        <v>110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27"/>
      <c r="B38" s="228"/>
      <c r="C38" s="255" t="s">
        <v>141</v>
      </c>
      <c r="D38" s="231"/>
      <c r="E38" s="232">
        <v>31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10"/>
      <c r="Z38" s="210"/>
      <c r="AA38" s="210"/>
      <c r="AB38" s="210"/>
      <c r="AC38" s="210"/>
      <c r="AD38" s="210"/>
      <c r="AE38" s="210"/>
      <c r="AF38" s="210"/>
      <c r="AG38" s="210" t="s">
        <v>110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14</v>
      </c>
      <c r="B39" s="241" t="s">
        <v>148</v>
      </c>
      <c r="C39" s="254" t="s">
        <v>149</v>
      </c>
      <c r="D39" s="242" t="s">
        <v>105</v>
      </c>
      <c r="E39" s="243">
        <v>306</v>
      </c>
      <c r="F39" s="244"/>
      <c r="G39" s="245">
        <f>ROUND(E39*F39,2)</f>
        <v>0</v>
      </c>
      <c r="H39" s="230"/>
      <c r="I39" s="229">
        <f>ROUND(E39*H39,2)</f>
        <v>0</v>
      </c>
      <c r="J39" s="230"/>
      <c r="K39" s="229">
        <f>ROUND(E39*J39,2)</f>
        <v>0</v>
      </c>
      <c r="L39" s="229">
        <v>21</v>
      </c>
      <c r="M39" s="229">
        <f>G39*(1+L39/100)</f>
        <v>0</v>
      </c>
      <c r="N39" s="229">
        <v>0.38041999999999998</v>
      </c>
      <c r="O39" s="229">
        <f>ROUND(E39*N39,2)</f>
        <v>116.41</v>
      </c>
      <c r="P39" s="229">
        <v>0</v>
      </c>
      <c r="Q39" s="229">
        <f>ROUND(E39*P39,2)</f>
        <v>0</v>
      </c>
      <c r="R39" s="229"/>
      <c r="S39" s="229" t="s">
        <v>106</v>
      </c>
      <c r="T39" s="229" t="s">
        <v>106</v>
      </c>
      <c r="U39" s="229">
        <v>0.151</v>
      </c>
      <c r="V39" s="229">
        <f>ROUND(E39*U39,2)</f>
        <v>46.21</v>
      </c>
      <c r="W39" s="229"/>
      <c r="X39" s="229" t="s">
        <v>107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108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/>
      <c r="B40" s="228"/>
      <c r="C40" s="255" t="s">
        <v>142</v>
      </c>
      <c r="D40" s="231"/>
      <c r="E40" s="232">
        <v>157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10"/>
      <c r="Z40" s="210"/>
      <c r="AA40" s="210"/>
      <c r="AB40" s="210"/>
      <c r="AC40" s="210"/>
      <c r="AD40" s="210"/>
      <c r="AE40" s="210"/>
      <c r="AF40" s="210"/>
      <c r="AG40" s="210" t="s">
        <v>110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/>
      <c r="B41" s="228"/>
      <c r="C41" s="255" t="s">
        <v>143</v>
      </c>
      <c r="D41" s="231"/>
      <c r="E41" s="232">
        <v>118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10"/>
      <c r="Z41" s="210"/>
      <c r="AA41" s="210"/>
      <c r="AB41" s="210"/>
      <c r="AC41" s="210"/>
      <c r="AD41" s="210"/>
      <c r="AE41" s="210"/>
      <c r="AF41" s="210"/>
      <c r="AG41" s="210" t="s">
        <v>110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/>
      <c r="B42" s="228"/>
      <c r="C42" s="255" t="s">
        <v>141</v>
      </c>
      <c r="D42" s="231"/>
      <c r="E42" s="232">
        <v>31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10"/>
      <c r="Z42" s="210"/>
      <c r="AA42" s="210"/>
      <c r="AB42" s="210"/>
      <c r="AC42" s="210"/>
      <c r="AD42" s="210"/>
      <c r="AE42" s="210"/>
      <c r="AF42" s="210"/>
      <c r="AG42" s="210" t="s">
        <v>110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6">
        <v>15</v>
      </c>
      <c r="B43" s="247" t="s">
        <v>150</v>
      </c>
      <c r="C43" s="256" t="s">
        <v>151</v>
      </c>
      <c r="D43" s="248" t="s">
        <v>105</v>
      </c>
      <c r="E43" s="249">
        <v>91.5</v>
      </c>
      <c r="F43" s="250"/>
      <c r="G43" s="251">
        <f>ROUND(E43*F43,2)</f>
        <v>0</v>
      </c>
      <c r="H43" s="230"/>
      <c r="I43" s="229">
        <f>ROUND(E43*H43,2)</f>
        <v>0</v>
      </c>
      <c r="J43" s="230"/>
      <c r="K43" s="229">
        <f>ROUND(E43*J43,2)</f>
        <v>0</v>
      </c>
      <c r="L43" s="229">
        <v>21</v>
      </c>
      <c r="M43" s="229">
        <f>G43*(1+L43/100)</f>
        <v>0</v>
      </c>
      <c r="N43" s="229">
        <v>3.4000000000000002E-4</v>
      </c>
      <c r="O43" s="229">
        <f>ROUND(E43*N43,2)</f>
        <v>0.03</v>
      </c>
      <c r="P43" s="229">
        <v>0</v>
      </c>
      <c r="Q43" s="229">
        <f>ROUND(E43*P43,2)</f>
        <v>0</v>
      </c>
      <c r="R43" s="229"/>
      <c r="S43" s="229" t="s">
        <v>106</v>
      </c>
      <c r="T43" s="229" t="s">
        <v>106</v>
      </c>
      <c r="U43" s="229">
        <v>8.0000000000000002E-3</v>
      </c>
      <c r="V43" s="229">
        <f>ROUND(E43*U43,2)</f>
        <v>0.73</v>
      </c>
      <c r="W43" s="229"/>
      <c r="X43" s="229" t="s">
        <v>107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108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0">
        <v>16</v>
      </c>
      <c r="B44" s="241" t="s">
        <v>152</v>
      </c>
      <c r="C44" s="254" t="s">
        <v>153</v>
      </c>
      <c r="D44" s="242" t="s">
        <v>105</v>
      </c>
      <c r="E44" s="243">
        <v>91.5</v>
      </c>
      <c r="F44" s="244"/>
      <c r="G44" s="245">
        <f>ROUND(E44*F44,2)</f>
        <v>0</v>
      </c>
      <c r="H44" s="230"/>
      <c r="I44" s="229">
        <f>ROUND(E44*H44,2)</f>
        <v>0</v>
      </c>
      <c r="J44" s="230"/>
      <c r="K44" s="229">
        <f>ROUND(E44*J44,2)</f>
        <v>0</v>
      </c>
      <c r="L44" s="229">
        <v>21</v>
      </c>
      <c r="M44" s="229">
        <f>G44*(1+L44/100)</f>
        <v>0</v>
      </c>
      <c r="N44" s="229">
        <v>0.12966</v>
      </c>
      <c r="O44" s="229">
        <f>ROUND(E44*N44,2)</f>
        <v>11.86</v>
      </c>
      <c r="P44" s="229">
        <v>0</v>
      </c>
      <c r="Q44" s="229">
        <f>ROUND(E44*P44,2)</f>
        <v>0</v>
      </c>
      <c r="R44" s="229"/>
      <c r="S44" s="229" t="s">
        <v>106</v>
      </c>
      <c r="T44" s="229" t="s">
        <v>106</v>
      </c>
      <c r="U44" s="229">
        <v>7.1999999999999995E-2</v>
      </c>
      <c r="V44" s="229">
        <f>ROUND(E44*U44,2)</f>
        <v>6.59</v>
      </c>
      <c r="W44" s="229"/>
      <c r="X44" s="229" t="s">
        <v>107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/>
      <c r="B45" s="228"/>
      <c r="C45" s="255" t="s">
        <v>154</v>
      </c>
      <c r="D45" s="231"/>
      <c r="E45" s="232">
        <v>91.5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10"/>
      <c r="Z45" s="210"/>
      <c r="AA45" s="210"/>
      <c r="AB45" s="210"/>
      <c r="AC45" s="210"/>
      <c r="AD45" s="210"/>
      <c r="AE45" s="210"/>
      <c r="AF45" s="210"/>
      <c r="AG45" s="210" t="s">
        <v>110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0">
        <v>17</v>
      </c>
      <c r="B46" s="241" t="s">
        <v>155</v>
      </c>
      <c r="C46" s="254" t="s">
        <v>156</v>
      </c>
      <c r="D46" s="242" t="s">
        <v>105</v>
      </c>
      <c r="E46" s="243">
        <v>470.5</v>
      </c>
      <c r="F46" s="244"/>
      <c r="G46" s="245">
        <f>ROUND(E46*F46,2)</f>
        <v>0</v>
      </c>
      <c r="H46" s="230"/>
      <c r="I46" s="229">
        <f>ROUND(E46*H46,2)</f>
        <v>0</v>
      </c>
      <c r="J46" s="230"/>
      <c r="K46" s="229">
        <f>ROUND(E46*J46,2)</f>
        <v>0</v>
      </c>
      <c r="L46" s="229">
        <v>21</v>
      </c>
      <c r="M46" s="229">
        <f>G46*(1+L46/100)</f>
        <v>0</v>
      </c>
      <c r="N46" s="229">
        <v>7.3899999999999993E-2</v>
      </c>
      <c r="O46" s="229">
        <f>ROUND(E46*N46,2)</f>
        <v>34.770000000000003</v>
      </c>
      <c r="P46" s="229">
        <v>0</v>
      </c>
      <c r="Q46" s="229">
        <f>ROUND(E46*P46,2)</f>
        <v>0</v>
      </c>
      <c r="R46" s="229"/>
      <c r="S46" s="229" t="s">
        <v>106</v>
      </c>
      <c r="T46" s="229" t="s">
        <v>106</v>
      </c>
      <c r="U46" s="229">
        <v>0.45200000000000001</v>
      </c>
      <c r="V46" s="229">
        <f>ROUND(E46*U46,2)</f>
        <v>212.67</v>
      </c>
      <c r="W46" s="229"/>
      <c r="X46" s="229" t="s">
        <v>107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27"/>
      <c r="B47" s="228"/>
      <c r="C47" s="255" t="s">
        <v>140</v>
      </c>
      <c r="D47" s="231"/>
      <c r="E47" s="232">
        <v>470.5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10"/>
      <c r="Z47" s="210"/>
      <c r="AA47" s="210"/>
      <c r="AB47" s="210"/>
      <c r="AC47" s="210"/>
      <c r="AD47" s="210"/>
      <c r="AE47" s="210"/>
      <c r="AF47" s="210"/>
      <c r="AG47" s="210" t="s">
        <v>110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18</v>
      </c>
      <c r="B48" s="241" t="s">
        <v>157</v>
      </c>
      <c r="C48" s="254" t="s">
        <v>158</v>
      </c>
      <c r="D48" s="242" t="s">
        <v>105</v>
      </c>
      <c r="E48" s="243">
        <v>275</v>
      </c>
      <c r="F48" s="244"/>
      <c r="G48" s="245">
        <f>ROUND(E48*F48,2)</f>
        <v>0</v>
      </c>
      <c r="H48" s="230"/>
      <c r="I48" s="229">
        <f>ROUND(E48*H48,2)</f>
        <v>0</v>
      </c>
      <c r="J48" s="230"/>
      <c r="K48" s="229">
        <f>ROUND(E48*J48,2)</f>
        <v>0</v>
      </c>
      <c r="L48" s="229">
        <v>21</v>
      </c>
      <c r="M48" s="229">
        <f>G48*(1+L48/100)</f>
        <v>0</v>
      </c>
      <c r="N48" s="229">
        <v>7.3899999999999993E-2</v>
      </c>
      <c r="O48" s="229">
        <f>ROUND(E48*N48,2)</f>
        <v>20.32</v>
      </c>
      <c r="P48" s="229">
        <v>0</v>
      </c>
      <c r="Q48" s="229">
        <f>ROUND(E48*P48,2)</f>
        <v>0</v>
      </c>
      <c r="R48" s="229"/>
      <c r="S48" s="229" t="s">
        <v>106</v>
      </c>
      <c r="T48" s="229" t="s">
        <v>106</v>
      </c>
      <c r="U48" s="229">
        <v>0.47799999999999998</v>
      </c>
      <c r="V48" s="229">
        <f>ROUND(E48*U48,2)</f>
        <v>131.44999999999999</v>
      </c>
      <c r="W48" s="229"/>
      <c r="X48" s="229" t="s">
        <v>107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108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27"/>
      <c r="B49" s="228"/>
      <c r="C49" s="255" t="s">
        <v>142</v>
      </c>
      <c r="D49" s="231"/>
      <c r="E49" s="232">
        <v>157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10"/>
      <c r="Z49" s="210"/>
      <c r="AA49" s="210"/>
      <c r="AB49" s="210"/>
      <c r="AC49" s="210"/>
      <c r="AD49" s="210"/>
      <c r="AE49" s="210"/>
      <c r="AF49" s="210"/>
      <c r="AG49" s="210" t="s">
        <v>110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143</v>
      </c>
      <c r="D50" s="231"/>
      <c r="E50" s="232">
        <v>118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0">
        <v>19</v>
      </c>
      <c r="B51" s="241" t="s">
        <v>159</v>
      </c>
      <c r="C51" s="254" t="s">
        <v>160</v>
      </c>
      <c r="D51" s="242" t="s">
        <v>124</v>
      </c>
      <c r="E51" s="243">
        <v>143.30000000000001</v>
      </c>
      <c r="F51" s="244"/>
      <c r="G51" s="245">
        <f>ROUND(E51*F51,2)</f>
        <v>0</v>
      </c>
      <c r="H51" s="230"/>
      <c r="I51" s="229">
        <f>ROUND(E51*H51,2)</f>
        <v>0</v>
      </c>
      <c r="J51" s="230"/>
      <c r="K51" s="229">
        <f>ROUND(E51*J51,2)</f>
        <v>0</v>
      </c>
      <c r="L51" s="229">
        <v>21</v>
      </c>
      <c r="M51" s="229">
        <f>G51*(1+L51/100)</f>
        <v>0</v>
      </c>
      <c r="N51" s="229">
        <v>3.3E-4</v>
      </c>
      <c r="O51" s="229">
        <f>ROUND(E51*N51,2)</f>
        <v>0.05</v>
      </c>
      <c r="P51" s="229">
        <v>0</v>
      </c>
      <c r="Q51" s="229">
        <f>ROUND(E51*P51,2)</f>
        <v>0</v>
      </c>
      <c r="R51" s="229"/>
      <c r="S51" s="229" t="s">
        <v>106</v>
      </c>
      <c r="T51" s="229" t="s">
        <v>106</v>
      </c>
      <c r="U51" s="229">
        <v>0.41</v>
      </c>
      <c r="V51" s="229">
        <f>ROUND(E51*U51,2)</f>
        <v>58.75</v>
      </c>
      <c r="W51" s="229"/>
      <c r="X51" s="229" t="s">
        <v>107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108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5" t="s">
        <v>161</v>
      </c>
      <c r="D52" s="231"/>
      <c r="E52" s="232">
        <v>48.9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1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27"/>
      <c r="B53" s="228"/>
      <c r="C53" s="255" t="s">
        <v>162</v>
      </c>
      <c r="D53" s="231"/>
      <c r="E53" s="232">
        <v>94.4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10"/>
      <c r="Z53" s="210"/>
      <c r="AA53" s="210"/>
      <c r="AB53" s="210"/>
      <c r="AC53" s="210"/>
      <c r="AD53" s="210"/>
      <c r="AE53" s="210"/>
      <c r="AF53" s="210"/>
      <c r="AG53" s="210" t="s">
        <v>110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0">
        <v>20</v>
      </c>
      <c r="B54" s="241" t="s">
        <v>163</v>
      </c>
      <c r="C54" s="254" t="s">
        <v>164</v>
      </c>
      <c r="D54" s="242" t="s">
        <v>124</v>
      </c>
      <c r="E54" s="243">
        <v>45.2</v>
      </c>
      <c r="F54" s="244"/>
      <c r="G54" s="245">
        <f>ROUND(E54*F54,2)</f>
        <v>0</v>
      </c>
      <c r="H54" s="230"/>
      <c r="I54" s="229">
        <f>ROUND(E54*H54,2)</f>
        <v>0</v>
      </c>
      <c r="J54" s="230"/>
      <c r="K54" s="229">
        <f>ROUND(E54*J54,2)</f>
        <v>0</v>
      </c>
      <c r="L54" s="229">
        <v>21</v>
      </c>
      <c r="M54" s="229">
        <f>G54*(1+L54/100)</f>
        <v>0</v>
      </c>
      <c r="N54" s="229">
        <v>3.6000000000000002E-4</v>
      </c>
      <c r="O54" s="229">
        <f>ROUND(E54*N54,2)</f>
        <v>0.02</v>
      </c>
      <c r="P54" s="229">
        <v>0</v>
      </c>
      <c r="Q54" s="229">
        <f>ROUND(E54*P54,2)</f>
        <v>0</v>
      </c>
      <c r="R54" s="229"/>
      <c r="S54" s="229" t="s">
        <v>106</v>
      </c>
      <c r="T54" s="229" t="s">
        <v>106</v>
      </c>
      <c r="U54" s="229">
        <v>0.43</v>
      </c>
      <c r="V54" s="229">
        <f>ROUND(E54*U54,2)</f>
        <v>19.440000000000001</v>
      </c>
      <c r="W54" s="229"/>
      <c r="X54" s="229" t="s">
        <v>107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108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7"/>
      <c r="B55" s="228"/>
      <c r="C55" s="255" t="s">
        <v>165</v>
      </c>
      <c r="D55" s="231"/>
      <c r="E55" s="232">
        <v>45.2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10"/>
      <c r="Z55" s="210"/>
      <c r="AA55" s="210"/>
      <c r="AB55" s="210"/>
      <c r="AC55" s="210"/>
      <c r="AD55" s="210"/>
      <c r="AE55" s="210"/>
      <c r="AF55" s="210"/>
      <c r="AG55" s="210" t="s">
        <v>110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0">
        <v>21</v>
      </c>
      <c r="B56" s="241" t="s">
        <v>166</v>
      </c>
      <c r="C56" s="254" t="s">
        <v>167</v>
      </c>
      <c r="D56" s="242" t="s">
        <v>105</v>
      </c>
      <c r="E56" s="243">
        <v>31</v>
      </c>
      <c r="F56" s="244"/>
      <c r="G56" s="245">
        <f>ROUND(E56*F56,2)</f>
        <v>0</v>
      </c>
      <c r="H56" s="230"/>
      <c r="I56" s="229">
        <f>ROUND(E56*H56,2)</f>
        <v>0</v>
      </c>
      <c r="J56" s="230"/>
      <c r="K56" s="229">
        <f>ROUND(E56*J56,2)</f>
        <v>0</v>
      </c>
      <c r="L56" s="229">
        <v>21</v>
      </c>
      <c r="M56" s="229">
        <f>G56*(1+L56/100)</f>
        <v>0</v>
      </c>
      <c r="N56" s="229">
        <v>7.3899999999999993E-2</v>
      </c>
      <c r="O56" s="229">
        <f>ROUND(E56*N56,2)</f>
        <v>2.29</v>
      </c>
      <c r="P56" s="229">
        <v>0</v>
      </c>
      <c r="Q56" s="229">
        <f>ROUND(E56*P56,2)</f>
        <v>0</v>
      </c>
      <c r="R56" s="229"/>
      <c r="S56" s="229" t="s">
        <v>106</v>
      </c>
      <c r="T56" s="229" t="s">
        <v>106</v>
      </c>
      <c r="U56" s="229">
        <v>0.55800000000000005</v>
      </c>
      <c r="V56" s="229">
        <f>ROUND(E56*U56,2)</f>
        <v>17.3</v>
      </c>
      <c r="W56" s="229"/>
      <c r="X56" s="229" t="s">
        <v>107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108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168</v>
      </c>
      <c r="D57" s="231"/>
      <c r="E57" s="232">
        <v>31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0">
        <v>22</v>
      </c>
      <c r="B58" s="241" t="s">
        <v>169</v>
      </c>
      <c r="C58" s="254" t="s">
        <v>170</v>
      </c>
      <c r="D58" s="242" t="s">
        <v>105</v>
      </c>
      <c r="E58" s="243">
        <v>475.20499999999998</v>
      </c>
      <c r="F58" s="244"/>
      <c r="G58" s="245">
        <f>ROUND(E58*F58,2)</f>
        <v>0</v>
      </c>
      <c r="H58" s="230"/>
      <c r="I58" s="229">
        <f>ROUND(E58*H58,2)</f>
        <v>0</v>
      </c>
      <c r="J58" s="230"/>
      <c r="K58" s="229">
        <f>ROUND(E58*J58,2)</f>
        <v>0</v>
      </c>
      <c r="L58" s="229">
        <v>21</v>
      </c>
      <c r="M58" s="229">
        <f>G58*(1+L58/100)</f>
        <v>0</v>
      </c>
      <c r="N58" s="229">
        <v>0.129</v>
      </c>
      <c r="O58" s="229">
        <f>ROUND(E58*N58,2)</f>
        <v>61.3</v>
      </c>
      <c r="P58" s="229">
        <v>0</v>
      </c>
      <c r="Q58" s="229">
        <f>ROUND(E58*P58,2)</f>
        <v>0</v>
      </c>
      <c r="R58" s="229" t="s">
        <v>171</v>
      </c>
      <c r="S58" s="229" t="s">
        <v>106</v>
      </c>
      <c r="T58" s="229" t="s">
        <v>106</v>
      </c>
      <c r="U58" s="229">
        <v>0</v>
      </c>
      <c r="V58" s="229">
        <f>ROUND(E58*U58,2)</f>
        <v>0</v>
      </c>
      <c r="W58" s="229"/>
      <c r="X58" s="229" t="s">
        <v>172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173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7"/>
      <c r="B59" s="228"/>
      <c r="C59" s="255" t="s">
        <v>174</v>
      </c>
      <c r="D59" s="231"/>
      <c r="E59" s="232">
        <v>475.20499999999998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10"/>
      <c r="Z59" s="210"/>
      <c r="AA59" s="210"/>
      <c r="AB59" s="210"/>
      <c r="AC59" s="210"/>
      <c r="AD59" s="210"/>
      <c r="AE59" s="210"/>
      <c r="AF59" s="210"/>
      <c r="AG59" s="210" t="s">
        <v>110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ht="22.5" outlineLevel="1" x14ac:dyDescent="0.2">
      <c r="A60" s="240">
        <v>23</v>
      </c>
      <c r="B60" s="241" t="s">
        <v>175</v>
      </c>
      <c r="C60" s="254" t="s">
        <v>176</v>
      </c>
      <c r="D60" s="242" t="s">
        <v>105</v>
      </c>
      <c r="E60" s="243">
        <v>31.31</v>
      </c>
      <c r="F60" s="244"/>
      <c r="G60" s="245">
        <f>ROUND(E60*F60,2)</f>
        <v>0</v>
      </c>
      <c r="H60" s="230"/>
      <c r="I60" s="229">
        <f>ROUND(E60*H60,2)</f>
        <v>0</v>
      </c>
      <c r="J60" s="230"/>
      <c r="K60" s="229">
        <f>ROUND(E60*J60,2)</f>
        <v>0</v>
      </c>
      <c r="L60" s="229">
        <v>21</v>
      </c>
      <c r="M60" s="229">
        <f>G60*(1+L60/100)</f>
        <v>0</v>
      </c>
      <c r="N60" s="229">
        <v>0.17824000000000001</v>
      </c>
      <c r="O60" s="229">
        <f>ROUND(E60*N60,2)</f>
        <v>5.58</v>
      </c>
      <c r="P60" s="229">
        <v>0</v>
      </c>
      <c r="Q60" s="229">
        <f>ROUND(E60*P60,2)</f>
        <v>0</v>
      </c>
      <c r="R60" s="229" t="s">
        <v>171</v>
      </c>
      <c r="S60" s="229" t="s">
        <v>106</v>
      </c>
      <c r="T60" s="229" t="s">
        <v>106</v>
      </c>
      <c r="U60" s="229">
        <v>0</v>
      </c>
      <c r="V60" s="229">
        <f>ROUND(E60*U60,2)</f>
        <v>0</v>
      </c>
      <c r="W60" s="229"/>
      <c r="X60" s="229" t="s">
        <v>172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173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/>
      <c r="B61" s="228"/>
      <c r="C61" s="255" t="s">
        <v>177</v>
      </c>
      <c r="D61" s="231"/>
      <c r="E61" s="232">
        <v>31.31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10"/>
      <c r="Z61" s="210"/>
      <c r="AA61" s="210"/>
      <c r="AB61" s="210"/>
      <c r="AC61" s="210"/>
      <c r="AD61" s="210"/>
      <c r="AE61" s="210"/>
      <c r="AF61" s="210"/>
      <c r="AG61" s="210" t="s">
        <v>110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0">
        <v>24</v>
      </c>
      <c r="B62" s="241" t="s">
        <v>178</v>
      </c>
      <c r="C62" s="254" t="s">
        <v>179</v>
      </c>
      <c r="D62" s="242" t="s">
        <v>105</v>
      </c>
      <c r="E62" s="243">
        <v>158.57</v>
      </c>
      <c r="F62" s="244"/>
      <c r="G62" s="245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0.17244999999999999</v>
      </c>
      <c r="O62" s="229">
        <f>ROUND(E62*N62,2)</f>
        <v>27.35</v>
      </c>
      <c r="P62" s="229">
        <v>0</v>
      </c>
      <c r="Q62" s="229">
        <f>ROUND(E62*P62,2)</f>
        <v>0</v>
      </c>
      <c r="R62" s="229" t="s">
        <v>171</v>
      </c>
      <c r="S62" s="229" t="s">
        <v>106</v>
      </c>
      <c r="T62" s="229" t="s">
        <v>106</v>
      </c>
      <c r="U62" s="229">
        <v>0</v>
      </c>
      <c r="V62" s="229">
        <f>ROUND(E62*U62,2)</f>
        <v>0</v>
      </c>
      <c r="W62" s="229"/>
      <c r="X62" s="229" t="s">
        <v>172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173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5" t="s">
        <v>180</v>
      </c>
      <c r="D63" s="231"/>
      <c r="E63" s="232">
        <v>158.57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10"/>
      <c r="Z63" s="210"/>
      <c r="AA63" s="210"/>
      <c r="AB63" s="210"/>
      <c r="AC63" s="210"/>
      <c r="AD63" s="210"/>
      <c r="AE63" s="210"/>
      <c r="AF63" s="210"/>
      <c r="AG63" s="210" t="s">
        <v>110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40">
        <v>25</v>
      </c>
      <c r="B64" s="241" t="s">
        <v>181</v>
      </c>
      <c r="C64" s="254" t="s">
        <v>182</v>
      </c>
      <c r="D64" s="242" t="s">
        <v>105</v>
      </c>
      <c r="E64" s="243">
        <v>119.18</v>
      </c>
      <c r="F64" s="244"/>
      <c r="G64" s="245">
        <f>ROUND(E64*F64,2)</f>
        <v>0</v>
      </c>
      <c r="H64" s="230"/>
      <c r="I64" s="229">
        <f>ROUND(E64*H64,2)</f>
        <v>0</v>
      </c>
      <c r="J64" s="230"/>
      <c r="K64" s="229">
        <f>ROUND(E64*J64,2)</f>
        <v>0</v>
      </c>
      <c r="L64" s="229">
        <v>21</v>
      </c>
      <c r="M64" s="229">
        <f>G64*(1+L64/100)</f>
        <v>0</v>
      </c>
      <c r="N64" s="229">
        <v>0.17244999999999999</v>
      </c>
      <c r="O64" s="229">
        <f>ROUND(E64*N64,2)</f>
        <v>20.55</v>
      </c>
      <c r="P64" s="229">
        <v>0</v>
      </c>
      <c r="Q64" s="229">
        <f>ROUND(E64*P64,2)</f>
        <v>0</v>
      </c>
      <c r="R64" s="229"/>
      <c r="S64" s="229" t="s">
        <v>183</v>
      </c>
      <c r="T64" s="229" t="s">
        <v>184</v>
      </c>
      <c r="U64" s="229">
        <v>0</v>
      </c>
      <c r="V64" s="229">
        <f>ROUND(E64*U64,2)</f>
        <v>0</v>
      </c>
      <c r="W64" s="229"/>
      <c r="X64" s="229" t="s">
        <v>172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173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7"/>
      <c r="B65" s="228"/>
      <c r="C65" s="255" t="s">
        <v>185</v>
      </c>
      <c r="D65" s="231"/>
      <c r="E65" s="232">
        <v>119.18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10"/>
      <c r="Z65" s="210"/>
      <c r="AA65" s="210"/>
      <c r="AB65" s="210"/>
      <c r="AC65" s="210"/>
      <c r="AD65" s="210"/>
      <c r="AE65" s="210"/>
      <c r="AF65" s="210"/>
      <c r="AG65" s="210" t="s">
        <v>110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34" t="s">
        <v>101</v>
      </c>
      <c r="B66" s="235" t="s">
        <v>67</v>
      </c>
      <c r="C66" s="253" t="s">
        <v>68</v>
      </c>
      <c r="D66" s="236"/>
      <c r="E66" s="237"/>
      <c r="F66" s="238"/>
      <c r="G66" s="239">
        <f>SUMIF(AG67:AG85,"&lt;&gt;NOR",G67:G85)</f>
        <v>0</v>
      </c>
      <c r="H66" s="233"/>
      <c r="I66" s="233">
        <f>SUM(I67:I85)</f>
        <v>0</v>
      </c>
      <c r="J66" s="233"/>
      <c r="K66" s="233">
        <f>SUM(K67:K85)</f>
        <v>0</v>
      </c>
      <c r="L66" s="233"/>
      <c r="M66" s="233">
        <f>SUM(M67:M85)</f>
        <v>0</v>
      </c>
      <c r="N66" s="233"/>
      <c r="O66" s="233">
        <f>SUM(O67:O85)</f>
        <v>159.13000000000002</v>
      </c>
      <c r="P66" s="233"/>
      <c r="Q66" s="233">
        <f>SUM(Q67:Q85)</f>
        <v>0</v>
      </c>
      <c r="R66" s="233"/>
      <c r="S66" s="233"/>
      <c r="T66" s="233"/>
      <c r="U66" s="233"/>
      <c r="V66" s="233">
        <f>SUM(V67:V85)</f>
        <v>211.19</v>
      </c>
      <c r="W66" s="233"/>
      <c r="X66" s="233"/>
      <c r="AG66" t="s">
        <v>102</v>
      </c>
    </row>
    <row r="67" spans="1:60" outlineLevel="1" x14ac:dyDescent="0.2">
      <c r="A67" s="240">
        <v>26</v>
      </c>
      <c r="B67" s="241" t="s">
        <v>186</v>
      </c>
      <c r="C67" s="254" t="s">
        <v>187</v>
      </c>
      <c r="D67" s="242" t="s">
        <v>124</v>
      </c>
      <c r="E67" s="243">
        <v>492.5</v>
      </c>
      <c r="F67" s="244"/>
      <c r="G67" s="245">
        <f>ROUND(E67*F67,2)</f>
        <v>0</v>
      </c>
      <c r="H67" s="230"/>
      <c r="I67" s="229">
        <f>ROUND(E67*H67,2)</f>
        <v>0</v>
      </c>
      <c r="J67" s="230"/>
      <c r="K67" s="229">
        <f>ROUND(E67*J67,2)</f>
        <v>0</v>
      </c>
      <c r="L67" s="229">
        <v>21</v>
      </c>
      <c r="M67" s="229">
        <f>G67*(1+L67/100)</f>
        <v>0</v>
      </c>
      <c r="N67" s="229">
        <v>0.188</v>
      </c>
      <c r="O67" s="229">
        <f>ROUND(E67*N67,2)</f>
        <v>92.59</v>
      </c>
      <c r="P67" s="229">
        <v>0</v>
      </c>
      <c r="Q67" s="229">
        <f>ROUND(E67*P67,2)</f>
        <v>0</v>
      </c>
      <c r="R67" s="229"/>
      <c r="S67" s="229" t="s">
        <v>106</v>
      </c>
      <c r="T67" s="229" t="s">
        <v>184</v>
      </c>
      <c r="U67" s="229">
        <v>0.27200000000000002</v>
      </c>
      <c r="V67" s="229">
        <f>ROUND(E67*U67,2)</f>
        <v>133.96</v>
      </c>
      <c r="W67" s="229"/>
      <c r="X67" s="229" t="s">
        <v>107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108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7"/>
      <c r="B68" s="228"/>
      <c r="C68" s="255" t="s">
        <v>188</v>
      </c>
      <c r="D68" s="231"/>
      <c r="E68" s="232">
        <v>35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10"/>
      <c r="Z68" s="210"/>
      <c r="AA68" s="210"/>
      <c r="AB68" s="210"/>
      <c r="AC68" s="210"/>
      <c r="AD68" s="210"/>
      <c r="AE68" s="210"/>
      <c r="AF68" s="210"/>
      <c r="AG68" s="210" t="s">
        <v>110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7"/>
      <c r="B69" s="228"/>
      <c r="C69" s="255" t="s">
        <v>189</v>
      </c>
      <c r="D69" s="231"/>
      <c r="E69" s="232">
        <v>306</v>
      </c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10"/>
      <c r="Z69" s="210"/>
      <c r="AA69" s="210"/>
      <c r="AB69" s="210"/>
      <c r="AC69" s="210"/>
      <c r="AD69" s="210"/>
      <c r="AE69" s="210"/>
      <c r="AF69" s="210"/>
      <c r="AG69" s="210" t="s">
        <v>110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27"/>
      <c r="B70" s="228"/>
      <c r="C70" s="255" t="s">
        <v>190</v>
      </c>
      <c r="D70" s="231"/>
      <c r="E70" s="232">
        <v>121.5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10"/>
      <c r="Z70" s="210"/>
      <c r="AA70" s="210"/>
      <c r="AB70" s="210"/>
      <c r="AC70" s="210"/>
      <c r="AD70" s="210"/>
      <c r="AE70" s="210"/>
      <c r="AF70" s="210"/>
      <c r="AG70" s="210" t="s">
        <v>110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27"/>
      <c r="B71" s="228"/>
      <c r="C71" s="255" t="s">
        <v>191</v>
      </c>
      <c r="D71" s="231"/>
      <c r="E71" s="232">
        <v>30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10"/>
      <c r="Z71" s="210"/>
      <c r="AA71" s="210"/>
      <c r="AB71" s="210"/>
      <c r="AC71" s="210"/>
      <c r="AD71" s="210"/>
      <c r="AE71" s="210"/>
      <c r="AF71" s="210"/>
      <c r="AG71" s="210" t="s">
        <v>110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40">
        <v>27</v>
      </c>
      <c r="B72" s="241" t="s">
        <v>192</v>
      </c>
      <c r="C72" s="254" t="s">
        <v>193</v>
      </c>
      <c r="D72" s="242" t="s">
        <v>131</v>
      </c>
      <c r="E72" s="243">
        <v>12.3125</v>
      </c>
      <c r="F72" s="244"/>
      <c r="G72" s="245">
        <f>ROUND(E72*F72,2)</f>
        <v>0</v>
      </c>
      <c r="H72" s="230"/>
      <c r="I72" s="229">
        <f>ROUND(E72*H72,2)</f>
        <v>0</v>
      </c>
      <c r="J72" s="230"/>
      <c r="K72" s="229">
        <f>ROUND(E72*J72,2)</f>
        <v>0</v>
      </c>
      <c r="L72" s="229">
        <v>21</v>
      </c>
      <c r="M72" s="229">
        <f>G72*(1+L72/100)</f>
        <v>0</v>
      </c>
      <c r="N72" s="229">
        <v>2.5249999999999999</v>
      </c>
      <c r="O72" s="229">
        <f>ROUND(E72*N72,2)</f>
        <v>31.09</v>
      </c>
      <c r="P72" s="229">
        <v>0</v>
      </c>
      <c r="Q72" s="229">
        <f>ROUND(E72*P72,2)</f>
        <v>0</v>
      </c>
      <c r="R72" s="229"/>
      <c r="S72" s="229" t="s">
        <v>106</v>
      </c>
      <c r="T72" s="229" t="s">
        <v>184</v>
      </c>
      <c r="U72" s="229">
        <v>1.4419999999999999</v>
      </c>
      <c r="V72" s="229">
        <f>ROUND(E72*U72,2)</f>
        <v>17.75</v>
      </c>
      <c r="W72" s="229"/>
      <c r="X72" s="229" t="s">
        <v>107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108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27"/>
      <c r="B73" s="228"/>
      <c r="C73" s="255" t="s">
        <v>194</v>
      </c>
      <c r="D73" s="231"/>
      <c r="E73" s="232">
        <v>12.3125</v>
      </c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10"/>
      <c r="Z73" s="210"/>
      <c r="AA73" s="210"/>
      <c r="AB73" s="210"/>
      <c r="AC73" s="210"/>
      <c r="AD73" s="210"/>
      <c r="AE73" s="210"/>
      <c r="AF73" s="210"/>
      <c r="AG73" s="210" t="s">
        <v>110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46">
        <v>28</v>
      </c>
      <c r="B74" s="247" t="s">
        <v>195</v>
      </c>
      <c r="C74" s="256" t="s">
        <v>196</v>
      </c>
      <c r="D74" s="248" t="s">
        <v>124</v>
      </c>
      <c r="E74" s="249">
        <v>457.5</v>
      </c>
      <c r="F74" s="250"/>
      <c r="G74" s="251">
        <f>ROUND(E74*F74,2)</f>
        <v>0</v>
      </c>
      <c r="H74" s="230"/>
      <c r="I74" s="229">
        <f>ROUND(E74*H74,2)</f>
        <v>0</v>
      </c>
      <c r="J74" s="230"/>
      <c r="K74" s="229">
        <f>ROUND(E74*J74,2)</f>
        <v>0</v>
      </c>
      <c r="L74" s="229">
        <v>21</v>
      </c>
      <c r="M74" s="229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29"/>
      <c r="S74" s="229" t="s">
        <v>106</v>
      </c>
      <c r="T74" s="229" t="s">
        <v>106</v>
      </c>
      <c r="U74" s="229">
        <v>9.2999999999999999E-2</v>
      </c>
      <c r="V74" s="229">
        <f>ROUND(E74*U74,2)</f>
        <v>42.55</v>
      </c>
      <c r="W74" s="229"/>
      <c r="X74" s="229" t="s">
        <v>107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108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0">
        <v>29</v>
      </c>
      <c r="B75" s="241" t="s">
        <v>197</v>
      </c>
      <c r="C75" s="254" t="s">
        <v>198</v>
      </c>
      <c r="D75" s="242" t="s">
        <v>124</v>
      </c>
      <c r="E75" s="243">
        <v>457.5</v>
      </c>
      <c r="F75" s="244"/>
      <c r="G75" s="245">
        <f>ROUND(E75*F75,2)</f>
        <v>0</v>
      </c>
      <c r="H75" s="230"/>
      <c r="I75" s="229">
        <f>ROUND(E75*H75,2)</f>
        <v>0</v>
      </c>
      <c r="J75" s="230"/>
      <c r="K75" s="229">
        <f>ROUND(E75*J75,2)</f>
        <v>0</v>
      </c>
      <c r="L75" s="229">
        <v>21</v>
      </c>
      <c r="M75" s="229">
        <f>G75*(1+L75/100)</f>
        <v>0</v>
      </c>
      <c r="N75" s="229">
        <v>0</v>
      </c>
      <c r="O75" s="229">
        <f>ROUND(E75*N75,2)</f>
        <v>0</v>
      </c>
      <c r="P75" s="229">
        <v>0</v>
      </c>
      <c r="Q75" s="229">
        <f>ROUND(E75*P75,2)</f>
        <v>0</v>
      </c>
      <c r="R75" s="229"/>
      <c r="S75" s="229" t="s">
        <v>106</v>
      </c>
      <c r="T75" s="229" t="s">
        <v>106</v>
      </c>
      <c r="U75" s="229">
        <v>3.6999999999999998E-2</v>
      </c>
      <c r="V75" s="229">
        <f>ROUND(E75*U75,2)</f>
        <v>16.93</v>
      </c>
      <c r="W75" s="229"/>
      <c r="X75" s="229" t="s">
        <v>107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108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7"/>
      <c r="B76" s="228"/>
      <c r="C76" s="255" t="s">
        <v>199</v>
      </c>
      <c r="D76" s="231"/>
      <c r="E76" s="232">
        <v>321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10"/>
      <c r="Z76" s="210"/>
      <c r="AA76" s="210"/>
      <c r="AB76" s="210"/>
      <c r="AC76" s="210"/>
      <c r="AD76" s="210"/>
      <c r="AE76" s="210"/>
      <c r="AF76" s="210"/>
      <c r="AG76" s="210" t="s">
        <v>110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27"/>
      <c r="B77" s="228"/>
      <c r="C77" s="255" t="s">
        <v>200</v>
      </c>
      <c r="D77" s="231"/>
      <c r="E77" s="232">
        <v>136.5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10"/>
      <c r="Z77" s="210"/>
      <c r="AA77" s="210"/>
      <c r="AB77" s="210"/>
      <c r="AC77" s="210"/>
      <c r="AD77" s="210"/>
      <c r="AE77" s="210"/>
      <c r="AF77" s="210"/>
      <c r="AG77" s="210" t="s">
        <v>110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22.5" outlineLevel="1" x14ac:dyDescent="0.2">
      <c r="A78" s="240">
        <v>30</v>
      </c>
      <c r="B78" s="241" t="s">
        <v>201</v>
      </c>
      <c r="C78" s="254" t="s">
        <v>202</v>
      </c>
      <c r="D78" s="242" t="s">
        <v>203</v>
      </c>
      <c r="E78" s="243">
        <v>35.35</v>
      </c>
      <c r="F78" s="244"/>
      <c r="G78" s="245">
        <f>ROUND(E78*F78,2)</f>
        <v>0</v>
      </c>
      <c r="H78" s="230"/>
      <c r="I78" s="229">
        <f>ROUND(E78*H78,2)</f>
        <v>0</v>
      </c>
      <c r="J78" s="230"/>
      <c r="K78" s="229">
        <f>ROUND(E78*J78,2)</f>
        <v>0</v>
      </c>
      <c r="L78" s="229">
        <v>21</v>
      </c>
      <c r="M78" s="229">
        <f>G78*(1+L78/100)</f>
        <v>0</v>
      </c>
      <c r="N78" s="229">
        <v>0.06</v>
      </c>
      <c r="O78" s="229">
        <f>ROUND(E78*N78,2)</f>
        <v>2.12</v>
      </c>
      <c r="P78" s="229">
        <v>0</v>
      </c>
      <c r="Q78" s="229">
        <f>ROUND(E78*P78,2)</f>
        <v>0</v>
      </c>
      <c r="R78" s="229" t="s">
        <v>171</v>
      </c>
      <c r="S78" s="229" t="s">
        <v>106</v>
      </c>
      <c r="T78" s="229" t="s">
        <v>106</v>
      </c>
      <c r="U78" s="229">
        <v>0</v>
      </c>
      <c r="V78" s="229">
        <f>ROUND(E78*U78,2)</f>
        <v>0</v>
      </c>
      <c r="W78" s="229"/>
      <c r="X78" s="229" t="s">
        <v>172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173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7"/>
      <c r="B79" s="228"/>
      <c r="C79" s="255" t="s">
        <v>204</v>
      </c>
      <c r="D79" s="231"/>
      <c r="E79" s="232">
        <v>35.35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10"/>
      <c r="Z79" s="210"/>
      <c r="AA79" s="210"/>
      <c r="AB79" s="210"/>
      <c r="AC79" s="210"/>
      <c r="AD79" s="210"/>
      <c r="AE79" s="210"/>
      <c r="AF79" s="210"/>
      <c r="AG79" s="210" t="s">
        <v>110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0">
        <v>31</v>
      </c>
      <c r="B80" s="241" t="s">
        <v>205</v>
      </c>
      <c r="C80" s="254" t="s">
        <v>206</v>
      </c>
      <c r="D80" s="242" t="s">
        <v>203</v>
      </c>
      <c r="E80" s="243">
        <v>309.06</v>
      </c>
      <c r="F80" s="244"/>
      <c r="G80" s="245">
        <f>ROUND(E80*F80,2)</f>
        <v>0</v>
      </c>
      <c r="H80" s="230"/>
      <c r="I80" s="229">
        <f>ROUND(E80*H80,2)</f>
        <v>0</v>
      </c>
      <c r="J80" s="230"/>
      <c r="K80" s="229">
        <f>ROUND(E80*J80,2)</f>
        <v>0</v>
      </c>
      <c r="L80" s="229">
        <v>21</v>
      </c>
      <c r="M80" s="229">
        <f>G80*(1+L80/100)</f>
        <v>0</v>
      </c>
      <c r="N80" s="229">
        <v>8.2100000000000006E-2</v>
      </c>
      <c r="O80" s="229">
        <f>ROUND(E80*N80,2)</f>
        <v>25.37</v>
      </c>
      <c r="P80" s="229">
        <v>0</v>
      </c>
      <c r="Q80" s="229">
        <f>ROUND(E80*P80,2)</f>
        <v>0</v>
      </c>
      <c r="R80" s="229" t="s">
        <v>171</v>
      </c>
      <c r="S80" s="229" t="s">
        <v>106</v>
      </c>
      <c r="T80" s="229" t="s">
        <v>106</v>
      </c>
      <c r="U80" s="229">
        <v>0</v>
      </c>
      <c r="V80" s="229">
        <f>ROUND(E80*U80,2)</f>
        <v>0</v>
      </c>
      <c r="W80" s="229"/>
      <c r="X80" s="229" t="s">
        <v>172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173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/>
      <c r="B81" s="228"/>
      <c r="C81" s="255" t="s">
        <v>207</v>
      </c>
      <c r="D81" s="231"/>
      <c r="E81" s="232">
        <v>309.06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10"/>
      <c r="Z81" s="210"/>
      <c r="AA81" s="210"/>
      <c r="AB81" s="210"/>
      <c r="AC81" s="210"/>
      <c r="AD81" s="210"/>
      <c r="AE81" s="210"/>
      <c r="AF81" s="210"/>
      <c r="AG81" s="210" t="s">
        <v>110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0">
        <v>32</v>
      </c>
      <c r="B82" s="241" t="s">
        <v>208</v>
      </c>
      <c r="C82" s="254" t="s">
        <v>209</v>
      </c>
      <c r="D82" s="242" t="s">
        <v>203</v>
      </c>
      <c r="E82" s="243">
        <v>122.715</v>
      </c>
      <c r="F82" s="244"/>
      <c r="G82" s="245">
        <f>ROUND(E82*F82,2)</f>
        <v>0</v>
      </c>
      <c r="H82" s="230"/>
      <c r="I82" s="229">
        <f>ROUND(E82*H82,2)</f>
        <v>0</v>
      </c>
      <c r="J82" s="230"/>
      <c r="K82" s="229">
        <f>ROUND(E82*J82,2)</f>
        <v>0</v>
      </c>
      <c r="L82" s="229">
        <v>21</v>
      </c>
      <c r="M82" s="229">
        <f>G82*(1+L82/100)</f>
        <v>0</v>
      </c>
      <c r="N82" s="229">
        <v>4.8300000000000003E-2</v>
      </c>
      <c r="O82" s="229">
        <f>ROUND(E82*N82,2)</f>
        <v>5.93</v>
      </c>
      <c r="P82" s="229">
        <v>0</v>
      </c>
      <c r="Q82" s="229">
        <f>ROUND(E82*P82,2)</f>
        <v>0</v>
      </c>
      <c r="R82" s="229" t="s">
        <v>171</v>
      </c>
      <c r="S82" s="229" t="s">
        <v>106</v>
      </c>
      <c r="T82" s="229" t="s">
        <v>106</v>
      </c>
      <c r="U82" s="229">
        <v>0</v>
      </c>
      <c r="V82" s="229">
        <f>ROUND(E82*U82,2)</f>
        <v>0</v>
      </c>
      <c r="W82" s="229"/>
      <c r="X82" s="229" t="s">
        <v>172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173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27"/>
      <c r="B83" s="228"/>
      <c r="C83" s="255" t="s">
        <v>210</v>
      </c>
      <c r="D83" s="231"/>
      <c r="E83" s="232">
        <v>122.715</v>
      </c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10"/>
      <c r="Z83" s="210"/>
      <c r="AA83" s="210"/>
      <c r="AB83" s="210"/>
      <c r="AC83" s="210"/>
      <c r="AD83" s="210"/>
      <c r="AE83" s="210"/>
      <c r="AF83" s="210"/>
      <c r="AG83" s="210" t="s">
        <v>110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40">
        <v>33</v>
      </c>
      <c r="B84" s="241" t="s">
        <v>211</v>
      </c>
      <c r="C84" s="254" t="s">
        <v>212</v>
      </c>
      <c r="D84" s="242" t="s">
        <v>203</v>
      </c>
      <c r="E84" s="243">
        <v>30.3</v>
      </c>
      <c r="F84" s="244"/>
      <c r="G84" s="245">
        <f>ROUND(E84*F84,2)</f>
        <v>0</v>
      </c>
      <c r="H84" s="230"/>
      <c r="I84" s="229">
        <f>ROUND(E84*H84,2)</f>
        <v>0</v>
      </c>
      <c r="J84" s="230"/>
      <c r="K84" s="229">
        <f>ROUND(E84*J84,2)</f>
        <v>0</v>
      </c>
      <c r="L84" s="229">
        <v>21</v>
      </c>
      <c r="M84" s="229">
        <f>G84*(1+L84/100)</f>
        <v>0</v>
      </c>
      <c r="N84" s="229">
        <v>6.7000000000000004E-2</v>
      </c>
      <c r="O84" s="229">
        <f>ROUND(E84*N84,2)</f>
        <v>2.0299999999999998</v>
      </c>
      <c r="P84" s="229">
        <v>0</v>
      </c>
      <c r="Q84" s="229">
        <f>ROUND(E84*P84,2)</f>
        <v>0</v>
      </c>
      <c r="R84" s="229" t="s">
        <v>171</v>
      </c>
      <c r="S84" s="229" t="s">
        <v>106</v>
      </c>
      <c r="T84" s="229" t="s">
        <v>106</v>
      </c>
      <c r="U84" s="229">
        <v>0</v>
      </c>
      <c r="V84" s="229">
        <f>ROUND(E84*U84,2)</f>
        <v>0</v>
      </c>
      <c r="W84" s="229"/>
      <c r="X84" s="229" t="s">
        <v>172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173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7"/>
      <c r="B85" s="228"/>
      <c r="C85" s="255" t="s">
        <v>213</v>
      </c>
      <c r="D85" s="231"/>
      <c r="E85" s="232">
        <v>30.3</v>
      </c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10"/>
      <c r="Z85" s="210"/>
      <c r="AA85" s="210"/>
      <c r="AB85" s="210"/>
      <c r="AC85" s="210"/>
      <c r="AD85" s="210"/>
      <c r="AE85" s="210"/>
      <c r="AF85" s="210"/>
      <c r="AG85" s="210" t="s">
        <v>110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234" t="s">
        <v>101</v>
      </c>
      <c r="B86" s="235" t="s">
        <v>69</v>
      </c>
      <c r="C86" s="253" t="s">
        <v>70</v>
      </c>
      <c r="D86" s="236"/>
      <c r="E86" s="237"/>
      <c r="F86" s="238"/>
      <c r="G86" s="239">
        <f>SUMIF(AG87:AG87,"&lt;&gt;NOR",G87:G87)</f>
        <v>0</v>
      </c>
      <c r="H86" s="233"/>
      <c r="I86" s="233">
        <f>SUM(I87:I87)</f>
        <v>0</v>
      </c>
      <c r="J86" s="233"/>
      <c r="K86" s="233">
        <f>SUM(K87:K87)</f>
        <v>0</v>
      </c>
      <c r="L86" s="233"/>
      <c r="M86" s="233">
        <f>SUM(M87:M87)</f>
        <v>0</v>
      </c>
      <c r="N86" s="233"/>
      <c r="O86" s="233">
        <f>SUM(O87:O87)</f>
        <v>0</v>
      </c>
      <c r="P86" s="233"/>
      <c r="Q86" s="233">
        <f>SUM(Q87:Q87)</f>
        <v>0</v>
      </c>
      <c r="R86" s="233"/>
      <c r="S86" s="233"/>
      <c r="T86" s="233"/>
      <c r="U86" s="233"/>
      <c r="V86" s="233">
        <f>SUM(V87:V87)</f>
        <v>293.74</v>
      </c>
      <c r="W86" s="233"/>
      <c r="X86" s="233"/>
      <c r="AG86" t="s">
        <v>102</v>
      </c>
    </row>
    <row r="87" spans="1:60" outlineLevel="1" x14ac:dyDescent="0.2">
      <c r="A87" s="246">
        <v>34</v>
      </c>
      <c r="B87" s="247" t="s">
        <v>214</v>
      </c>
      <c r="C87" s="256" t="s">
        <v>215</v>
      </c>
      <c r="D87" s="248" t="s">
        <v>216</v>
      </c>
      <c r="E87" s="249">
        <v>753.17867999999999</v>
      </c>
      <c r="F87" s="250"/>
      <c r="G87" s="251">
        <f>ROUND(E87*F87,2)</f>
        <v>0</v>
      </c>
      <c r="H87" s="230"/>
      <c r="I87" s="229">
        <f>ROUND(E87*H87,2)</f>
        <v>0</v>
      </c>
      <c r="J87" s="230"/>
      <c r="K87" s="229">
        <f>ROUND(E87*J87,2)</f>
        <v>0</v>
      </c>
      <c r="L87" s="229">
        <v>21</v>
      </c>
      <c r="M87" s="229">
        <f>G87*(1+L87/100)</f>
        <v>0</v>
      </c>
      <c r="N87" s="229">
        <v>0</v>
      </c>
      <c r="O87" s="229">
        <f>ROUND(E87*N87,2)</f>
        <v>0</v>
      </c>
      <c r="P87" s="229">
        <v>0</v>
      </c>
      <c r="Q87" s="229">
        <f>ROUND(E87*P87,2)</f>
        <v>0</v>
      </c>
      <c r="R87" s="229"/>
      <c r="S87" s="229" t="s">
        <v>106</v>
      </c>
      <c r="T87" s="229" t="s">
        <v>106</v>
      </c>
      <c r="U87" s="229">
        <v>0.39</v>
      </c>
      <c r="V87" s="229">
        <f>ROUND(E87*U87,2)</f>
        <v>293.74</v>
      </c>
      <c r="W87" s="229"/>
      <c r="X87" s="229" t="s">
        <v>217</v>
      </c>
      <c r="Y87" s="210"/>
      <c r="Z87" s="210"/>
      <c r="AA87" s="210"/>
      <c r="AB87" s="210"/>
      <c r="AC87" s="210"/>
      <c r="AD87" s="210"/>
      <c r="AE87" s="210"/>
      <c r="AF87" s="210"/>
      <c r="AG87" s="210" t="s">
        <v>218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x14ac:dyDescent="0.2">
      <c r="A88" s="234" t="s">
        <v>101</v>
      </c>
      <c r="B88" s="235" t="s">
        <v>71</v>
      </c>
      <c r="C88" s="253" t="s">
        <v>72</v>
      </c>
      <c r="D88" s="236"/>
      <c r="E88" s="237"/>
      <c r="F88" s="238"/>
      <c r="G88" s="239">
        <f>SUMIF(AG89:AG96,"&lt;&gt;NOR",G89:G96)</f>
        <v>0</v>
      </c>
      <c r="H88" s="233"/>
      <c r="I88" s="233">
        <f>SUM(I89:I96)</f>
        <v>0</v>
      </c>
      <c r="J88" s="233"/>
      <c r="K88" s="233">
        <f>SUM(K89:K96)</f>
        <v>0</v>
      </c>
      <c r="L88" s="233"/>
      <c r="M88" s="233">
        <f>SUM(M89:M96)</f>
        <v>0</v>
      </c>
      <c r="N88" s="233"/>
      <c r="O88" s="233">
        <f>SUM(O89:O96)</f>
        <v>0</v>
      </c>
      <c r="P88" s="233"/>
      <c r="Q88" s="233">
        <f>SUM(Q89:Q96)</f>
        <v>0</v>
      </c>
      <c r="R88" s="233"/>
      <c r="S88" s="233"/>
      <c r="T88" s="233"/>
      <c r="U88" s="233"/>
      <c r="V88" s="233">
        <f>SUM(V89:V96)</f>
        <v>195.76</v>
      </c>
      <c r="W88" s="233"/>
      <c r="X88" s="233"/>
      <c r="AG88" t="s">
        <v>102</v>
      </c>
    </row>
    <row r="89" spans="1:60" outlineLevel="1" x14ac:dyDescent="0.2">
      <c r="A89" s="240">
        <v>35</v>
      </c>
      <c r="B89" s="241" t="s">
        <v>219</v>
      </c>
      <c r="C89" s="254" t="s">
        <v>220</v>
      </c>
      <c r="D89" s="242" t="s">
        <v>216</v>
      </c>
      <c r="E89" s="243">
        <v>265.78300000000002</v>
      </c>
      <c r="F89" s="244"/>
      <c r="G89" s="245">
        <f>ROUND(E89*F89,2)</f>
        <v>0</v>
      </c>
      <c r="H89" s="230"/>
      <c r="I89" s="229">
        <f>ROUND(E89*H89,2)</f>
        <v>0</v>
      </c>
      <c r="J89" s="230"/>
      <c r="K89" s="229">
        <f>ROUND(E89*J89,2)</f>
        <v>0</v>
      </c>
      <c r="L89" s="229">
        <v>21</v>
      </c>
      <c r="M89" s="229">
        <f>G89*(1+L89/100)</f>
        <v>0</v>
      </c>
      <c r="N89" s="229">
        <v>0</v>
      </c>
      <c r="O89" s="229">
        <f>ROUND(E89*N89,2)</f>
        <v>0</v>
      </c>
      <c r="P89" s="229">
        <v>0</v>
      </c>
      <c r="Q89" s="229">
        <f>ROUND(E89*P89,2)</f>
        <v>0</v>
      </c>
      <c r="R89" s="229"/>
      <c r="S89" s="229" t="s">
        <v>106</v>
      </c>
      <c r="T89" s="229" t="s">
        <v>106</v>
      </c>
      <c r="U89" s="229">
        <v>0</v>
      </c>
      <c r="V89" s="229">
        <f>ROUND(E89*U89,2)</f>
        <v>0</v>
      </c>
      <c r="W89" s="229"/>
      <c r="X89" s="229" t="s">
        <v>107</v>
      </c>
      <c r="Y89" s="210"/>
      <c r="Z89" s="210"/>
      <c r="AA89" s="210"/>
      <c r="AB89" s="210"/>
      <c r="AC89" s="210"/>
      <c r="AD89" s="210"/>
      <c r="AE89" s="210"/>
      <c r="AF89" s="210"/>
      <c r="AG89" s="210" t="s">
        <v>108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27"/>
      <c r="B90" s="228"/>
      <c r="C90" s="255" t="s">
        <v>221</v>
      </c>
      <c r="D90" s="231"/>
      <c r="E90" s="232">
        <v>265.78300000000002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10"/>
      <c r="Z90" s="210"/>
      <c r="AA90" s="210"/>
      <c r="AB90" s="210"/>
      <c r="AC90" s="210"/>
      <c r="AD90" s="210"/>
      <c r="AE90" s="210"/>
      <c r="AF90" s="210"/>
      <c r="AG90" s="210" t="s">
        <v>110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40">
        <v>36</v>
      </c>
      <c r="B91" s="241" t="s">
        <v>222</v>
      </c>
      <c r="C91" s="254" t="s">
        <v>223</v>
      </c>
      <c r="D91" s="242" t="s">
        <v>216</v>
      </c>
      <c r="E91" s="243">
        <v>131.09</v>
      </c>
      <c r="F91" s="244"/>
      <c r="G91" s="245">
        <f>ROUND(E91*F91,2)</f>
        <v>0</v>
      </c>
      <c r="H91" s="230"/>
      <c r="I91" s="229">
        <f>ROUND(E91*H91,2)</f>
        <v>0</v>
      </c>
      <c r="J91" s="230"/>
      <c r="K91" s="229">
        <f>ROUND(E91*J91,2)</f>
        <v>0</v>
      </c>
      <c r="L91" s="229">
        <v>21</v>
      </c>
      <c r="M91" s="229">
        <f>G91*(1+L91/100)</f>
        <v>0</v>
      </c>
      <c r="N91" s="229">
        <v>0</v>
      </c>
      <c r="O91" s="229">
        <f>ROUND(E91*N91,2)</f>
        <v>0</v>
      </c>
      <c r="P91" s="229">
        <v>0</v>
      </c>
      <c r="Q91" s="229">
        <f>ROUND(E91*P91,2)</f>
        <v>0</v>
      </c>
      <c r="R91" s="229"/>
      <c r="S91" s="229" t="s">
        <v>106</v>
      </c>
      <c r="T91" s="229" t="s">
        <v>106</v>
      </c>
      <c r="U91" s="229">
        <v>0</v>
      </c>
      <c r="V91" s="229">
        <f>ROUND(E91*U91,2)</f>
        <v>0</v>
      </c>
      <c r="W91" s="229"/>
      <c r="X91" s="229" t="s">
        <v>107</v>
      </c>
      <c r="Y91" s="210"/>
      <c r="Z91" s="210"/>
      <c r="AA91" s="210"/>
      <c r="AB91" s="210"/>
      <c r="AC91" s="210"/>
      <c r="AD91" s="210"/>
      <c r="AE91" s="210"/>
      <c r="AF91" s="210"/>
      <c r="AG91" s="210" t="s">
        <v>108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27"/>
      <c r="B92" s="228"/>
      <c r="C92" s="255" t="s">
        <v>224</v>
      </c>
      <c r="D92" s="231"/>
      <c r="E92" s="232">
        <v>131.09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10"/>
      <c r="Z92" s="210"/>
      <c r="AA92" s="210"/>
      <c r="AB92" s="210"/>
      <c r="AC92" s="210"/>
      <c r="AD92" s="210"/>
      <c r="AE92" s="210"/>
      <c r="AF92" s="210"/>
      <c r="AG92" s="210" t="s">
        <v>110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40">
        <v>37</v>
      </c>
      <c r="B93" s="241" t="s">
        <v>225</v>
      </c>
      <c r="C93" s="254" t="s">
        <v>226</v>
      </c>
      <c r="D93" s="242" t="s">
        <v>216</v>
      </c>
      <c r="E93" s="243">
        <v>2.64</v>
      </c>
      <c r="F93" s="244"/>
      <c r="G93" s="245">
        <f>ROUND(E93*F93,2)</f>
        <v>0</v>
      </c>
      <c r="H93" s="230"/>
      <c r="I93" s="229">
        <f>ROUND(E93*H93,2)</f>
        <v>0</v>
      </c>
      <c r="J93" s="230"/>
      <c r="K93" s="229">
        <f>ROUND(E93*J93,2)</f>
        <v>0</v>
      </c>
      <c r="L93" s="229">
        <v>21</v>
      </c>
      <c r="M93" s="229">
        <f>G93*(1+L93/100)</f>
        <v>0</v>
      </c>
      <c r="N93" s="229">
        <v>0</v>
      </c>
      <c r="O93" s="229">
        <f>ROUND(E93*N93,2)</f>
        <v>0</v>
      </c>
      <c r="P93" s="229">
        <v>0</v>
      </c>
      <c r="Q93" s="229">
        <f>ROUND(E93*P93,2)</f>
        <v>0</v>
      </c>
      <c r="R93" s="229"/>
      <c r="S93" s="229" t="s">
        <v>106</v>
      </c>
      <c r="T93" s="229" t="s">
        <v>106</v>
      </c>
      <c r="U93" s="229">
        <v>0</v>
      </c>
      <c r="V93" s="229">
        <f>ROUND(E93*U93,2)</f>
        <v>0</v>
      </c>
      <c r="W93" s="229"/>
      <c r="X93" s="229" t="s">
        <v>107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108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27"/>
      <c r="B94" s="228"/>
      <c r="C94" s="255" t="s">
        <v>227</v>
      </c>
      <c r="D94" s="231"/>
      <c r="E94" s="232">
        <v>2.64</v>
      </c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10"/>
      <c r="Z94" s="210"/>
      <c r="AA94" s="210"/>
      <c r="AB94" s="210"/>
      <c r="AC94" s="210"/>
      <c r="AD94" s="210"/>
      <c r="AE94" s="210"/>
      <c r="AF94" s="210"/>
      <c r="AG94" s="210" t="s">
        <v>110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46">
        <v>38</v>
      </c>
      <c r="B95" s="247" t="s">
        <v>228</v>
      </c>
      <c r="C95" s="256" t="s">
        <v>229</v>
      </c>
      <c r="D95" s="248" t="s">
        <v>216</v>
      </c>
      <c r="E95" s="249">
        <v>399.51299999999998</v>
      </c>
      <c r="F95" s="250"/>
      <c r="G95" s="251">
        <f>ROUND(E95*F95,2)</f>
        <v>0</v>
      </c>
      <c r="H95" s="230"/>
      <c r="I95" s="229">
        <f>ROUND(E95*H95,2)</f>
        <v>0</v>
      </c>
      <c r="J95" s="230"/>
      <c r="K95" s="229">
        <f>ROUND(E95*J95,2)</f>
        <v>0</v>
      </c>
      <c r="L95" s="229">
        <v>21</v>
      </c>
      <c r="M95" s="229">
        <f>G95*(1+L95/100)</f>
        <v>0</v>
      </c>
      <c r="N95" s="229">
        <v>0</v>
      </c>
      <c r="O95" s="229">
        <f>ROUND(E95*N95,2)</f>
        <v>0</v>
      </c>
      <c r="P95" s="229">
        <v>0</v>
      </c>
      <c r="Q95" s="229">
        <f>ROUND(E95*P95,2)</f>
        <v>0</v>
      </c>
      <c r="R95" s="229"/>
      <c r="S95" s="229" t="s">
        <v>106</v>
      </c>
      <c r="T95" s="229" t="s">
        <v>106</v>
      </c>
      <c r="U95" s="229">
        <v>0.49</v>
      </c>
      <c r="V95" s="229">
        <f>ROUND(E95*U95,2)</f>
        <v>195.76</v>
      </c>
      <c r="W95" s="229"/>
      <c r="X95" s="229" t="s">
        <v>230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231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46">
        <v>39</v>
      </c>
      <c r="B96" s="247" t="s">
        <v>232</v>
      </c>
      <c r="C96" s="256" t="s">
        <v>233</v>
      </c>
      <c r="D96" s="248" t="s">
        <v>216</v>
      </c>
      <c r="E96" s="249">
        <v>6791.7209999999995</v>
      </c>
      <c r="F96" s="250"/>
      <c r="G96" s="251">
        <f>ROUND(E96*F96,2)</f>
        <v>0</v>
      </c>
      <c r="H96" s="230"/>
      <c r="I96" s="229">
        <f>ROUND(E96*H96,2)</f>
        <v>0</v>
      </c>
      <c r="J96" s="230"/>
      <c r="K96" s="229">
        <f>ROUND(E96*J96,2)</f>
        <v>0</v>
      </c>
      <c r="L96" s="229">
        <v>21</v>
      </c>
      <c r="M96" s="229">
        <f>G96*(1+L96/100)</f>
        <v>0</v>
      </c>
      <c r="N96" s="229">
        <v>0</v>
      </c>
      <c r="O96" s="229">
        <f>ROUND(E96*N96,2)</f>
        <v>0</v>
      </c>
      <c r="P96" s="229">
        <v>0</v>
      </c>
      <c r="Q96" s="229">
        <f>ROUND(E96*P96,2)</f>
        <v>0</v>
      </c>
      <c r="R96" s="229"/>
      <c r="S96" s="229" t="s">
        <v>106</v>
      </c>
      <c r="T96" s="229" t="s">
        <v>106</v>
      </c>
      <c r="U96" s="229">
        <v>0</v>
      </c>
      <c r="V96" s="229">
        <f>ROUND(E96*U96,2)</f>
        <v>0</v>
      </c>
      <c r="W96" s="229"/>
      <c r="X96" s="229" t="s">
        <v>230</v>
      </c>
      <c r="Y96" s="210"/>
      <c r="Z96" s="210"/>
      <c r="AA96" s="210"/>
      <c r="AB96" s="210"/>
      <c r="AC96" s="210"/>
      <c r="AD96" s="210"/>
      <c r="AE96" s="210"/>
      <c r="AF96" s="210"/>
      <c r="AG96" s="210" t="s">
        <v>231</v>
      </c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x14ac:dyDescent="0.2">
      <c r="A97" s="234" t="s">
        <v>101</v>
      </c>
      <c r="B97" s="235" t="s">
        <v>74</v>
      </c>
      <c r="C97" s="253" t="s">
        <v>29</v>
      </c>
      <c r="D97" s="236"/>
      <c r="E97" s="237"/>
      <c r="F97" s="238"/>
      <c r="G97" s="239">
        <f>SUMIF(AG98:AG99,"&lt;&gt;NOR",G98:G99)</f>
        <v>0</v>
      </c>
      <c r="H97" s="233"/>
      <c r="I97" s="233">
        <f>SUM(I98:I99)</f>
        <v>0</v>
      </c>
      <c r="J97" s="233"/>
      <c r="K97" s="233">
        <f>SUM(K98:K99)</f>
        <v>0</v>
      </c>
      <c r="L97" s="233"/>
      <c r="M97" s="233">
        <f>SUM(M98:M99)</f>
        <v>0</v>
      </c>
      <c r="N97" s="233"/>
      <c r="O97" s="233">
        <f>SUM(O98:O99)</f>
        <v>0</v>
      </c>
      <c r="P97" s="233"/>
      <c r="Q97" s="233">
        <f>SUM(Q98:Q99)</f>
        <v>0</v>
      </c>
      <c r="R97" s="233"/>
      <c r="S97" s="233"/>
      <c r="T97" s="233"/>
      <c r="U97" s="233"/>
      <c r="V97" s="233">
        <f>SUM(V98:V99)</f>
        <v>0</v>
      </c>
      <c r="W97" s="233"/>
      <c r="X97" s="233"/>
      <c r="AG97" t="s">
        <v>102</v>
      </c>
    </row>
    <row r="98" spans="1:60" outlineLevel="1" x14ac:dyDescent="0.2">
      <c r="A98" s="246">
        <v>40</v>
      </c>
      <c r="B98" s="247" t="s">
        <v>234</v>
      </c>
      <c r="C98" s="256" t="s">
        <v>235</v>
      </c>
      <c r="D98" s="248" t="s">
        <v>236</v>
      </c>
      <c r="E98" s="249">
        <v>1</v>
      </c>
      <c r="F98" s="250"/>
      <c r="G98" s="251">
        <f>ROUND(E98*F98,2)</f>
        <v>0</v>
      </c>
      <c r="H98" s="230"/>
      <c r="I98" s="229">
        <f>ROUND(E98*H98,2)</f>
        <v>0</v>
      </c>
      <c r="J98" s="230"/>
      <c r="K98" s="229">
        <f>ROUND(E98*J98,2)</f>
        <v>0</v>
      </c>
      <c r="L98" s="229">
        <v>21</v>
      </c>
      <c r="M98" s="229">
        <f>G98*(1+L98/100)</f>
        <v>0</v>
      </c>
      <c r="N98" s="229">
        <v>0</v>
      </c>
      <c r="O98" s="229">
        <f>ROUND(E98*N98,2)</f>
        <v>0</v>
      </c>
      <c r="P98" s="229">
        <v>0</v>
      </c>
      <c r="Q98" s="229">
        <f>ROUND(E98*P98,2)</f>
        <v>0</v>
      </c>
      <c r="R98" s="229"/>
      <c r="S98" s="229" t="s">
        <v>106</v>
      </c>
      <c r="T98" s="229" t="s">
        <v>184</v>
      </c>
      <c r="U98" s="229">
        <v>0</v>
      </c>
      <c r="V98" s="229">
        <f>ROUND(E98*U98,2)</f>
        <v>0</v>
      </c>
      <c r="W98" s="229"/>
      <c r="X98" s="229" t="s">
        <v>237</v>
      </c>
      <c r="Y98" s="210"/>
      <c r="Z98" s="210"/>
      <c r="AA98" s="210"/>
      <c r="AB98" s="210"/>
      <c r="AC98" s="210"/>
      <c r="AD98" s="210"/>
      <c r="AE98" s="210"/>
      <c r="AF98" s="210"/>
      <c r="AG98" s="210" t="s">
        <v>238</v>
      </c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40">
        <v>41</v>
      </c>
      <c r="B99" s="241" t="s">
        <v>239</v>
      </c>
      <c r="C99" s="254" t="s">
        <v>240</v>
      </c>
      <c r="D99" s="242" t="s">
        <v>236</v>
      </c>
      <c r="E99" s="243">
        <v>1</v>
      </c>
      <c r="F99" s="244"/>
      <c r="G99" s="245">
        <f>ROUND(E99*F99,2)</f>
        <v>0</v>
      </c>
      <c r="H99" s="230"/>
      <c r="I99" s="229">
        <f>ROUND(E99*H99,2)</f>
        <v>0</v>
      </c>
      <c r="J99" s="230"/>
      <c r="K99" s="229">
        <f>ROUND(E99*J99,2)</f>
        <v>0</v>
      </c>
      <c r="L99" s="229">
        <v>21</v>
      </c>
      <c r="M99" s="229">
        <f>G99*(1+L99/100)</f>
        <v>0</v>
      </c>
      <c r="N99" s="229">
        <v>0</v>
      </c>
      <c r="O99" s="229">
        <f>ROUND(E99*N99,2)</f>
        <v>0</v>
      </c>
      <c r="P99" s="229">
        <v>0</v>
      </c>
      <c r="Q99" s="229">
        <f>ROUND(E99*P99,2)</f>
        <v>0</v>
      </c>
      <c r="R99" s="229"/>
      <c r="S99" s="229" t="s">
        <v>106</v>
      </c>
      <c r="T99" s="229" t="s">
        <v>184</v>
      </c>
      <c r="U99" s="229">
        <v>0</v>
      </c>
      <c r="V99" s="229">
        <f>ROUND(E99*U99,2)</f>
        <v>0</v>
      </c>
      <c r="W99" s="229"/>
      <c r="X99" s="229" t="s">
        <v>237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238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x14ac:dyDescent="0.2">
      <c r="A100" s="3"/>
      <c r="B100" s="4"/>
      <c r="C100" s="257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E100">
        <v>15</v>
      </c>
      <c r="AF100">
        <v>21</v>
      </c>
      <c r="AG100" t="s">
        <v>88</v>
      </c>
    </row>
    <row r="101" spans="1:60" x14ac:dyDescent="0.2">
      <c r="A101" s="213"/>
      <c r="B101" s="214" t="s">
        <v>31</v>
      </c>
      <c r="C101" s="258"/>
      <c r="D101" s="215"/>
      <c r="E101" s="216"/>
      <c r="F101" s="216"/>
      <c r="G101" s="252">
        <f>G8+G33+G66+G86+G88+G97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E101">
        <f>SUMIF(L7:L99,AE100,G7:G99)</f>
        <v>0</v>
      </c>
      <c r="AF101">
        <f>SUMIF(L7:L99,AF100,G7:G99)</f>
        <v>0</v>
      </c>
      <c r="AG101" t="s">
        <v>241</v>
      </c>
    </row>
    <row r="102" spans="1:60" x14ac:dyDescent="0.2">
      <c r="A102" s="3"/>
      <c r="B102" s="4"/>
      <c r="C102" s="257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60" x14ac:dyDescent="0.2">
      <c r="A103" s="3"/>
      <c r="B103" s="4"/>
      <c r="C103" s="257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60" x14ac:dyDescent="0.2">
      <c r="A104" s="217" t="s">
        <v>242</v>
      </c>
      <c r="B104" s="217"/>
      <c r="C104" s="259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60" x14ac:dyDescent="0.2">
      <c r="A105" s="218"/>
      <c r="B105" s="219"/>
      <c r="C105" s="260"/>
      <c r="D105" s="219"/>
      <c r="E105" s="219"/>
      <c r="F105" s="219"/>
      <c r="G105" s="22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G105" t="s">
        <v>243</v>
      </c>
    </row>
    <row r="106" spans="1:60" x14ac:dyDescent="0.2">
      <c r="A106" s="221"/>
      <c r="B106" s="222"/>
      <c r="C106" s="261"/>
      <c r="D106" s="222"/>
      <c r="E106" s="222"/>
      <c r="F106" s="222"/>
      <c r="G106" s="22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">
      <c r="A107" s="221"/>
      <c r="B107" s="222"/>
      <c r="C107" s="261"/>
      <c r="D107" s="222"/>
      <c r="E107" s="222"/>
      <c r="F107" s="222"/>
      <c r="G107" s="22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">
      <c r="A108" s="221"/>
      <c r="B108" s="222"/>
      <c r="C108" s="261"/>
      <c r="D108" s="222"/>
      <c r="E108" s="222"/>
      <c r="F108" s="222"/>
      <c r="G108" s="22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A109" s="224"/>
      <c r="B109" s="225"/>
      <c r="C109" s="262"/>
      <c r="D109" s="225"/>
      <c r="E109" s="225"/>
      <c r="F109" s="225"/>
      <c r="G109" s="22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3"/>
      <c r="B110" s="4"/>
      <c r="C110" s="257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C111" s="263"/>
      <c r="D111" s="10"/>
      <c r="AG111" t="s">
        <v>244</v>
      </c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104:C104"/>
    <mergeCell ref="A105:G109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49</v>
      </c>
      <c r="C3" s="199" t="s">
        <v>50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49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SUMIF(AG9:AG27,"&lt;&gt;NOR",G9:G27)</f>
        <v>0</v>
      </c>
      <c r="H8" s="233"/>
      <c r="I8" s="233">
        <f>SUM(I9:I27)</f>
        <v>0</v>
      </c>
      <c r="J8" s="233"/>
      <c r="K8" s="233">
        <f>SUM(K9:K27)</f>
        <v>0</v>
      </c>
      <c r="L8" s="233"/>
      <c r="M8" s="233">
        <f>SUM(M9:M27)</f>
        <v>0</v>
      </c>
      <c r="N8" s="233"/>
      <c r="O8" s="233">
        <f>SUM(O9:O27)</f>
        <v>0</v>
      </c>
      <c r="P8" s="233"/>
      <c r="Q8" s="233">
        <f>SUM(Q9:Q27)</f>
        <v>156.54</v>
      </c>
      <c r="R8" s="233"/>
      <c r="S8" s="233"/>
      <c r="T8" s="233"/>
      <c r="U8" s="233"/>
      <c r="V8" s="233">
        <f>SUM(V9:V27)</f>
        <v>146.97</v>
      </c>
      <c r="W8" s="233"/>
      <c r="X8" s="233"/>
      <c r="AG8" t="s">
        <v>102</v>
      </c>
    </row>
    <row r="9" spans="1:60" outlineLevel="1" x14ac:dyDescent="0.2">
      <c r="A9" s="246">
        <v>1</v>
      </c>
      <c r="B9" s="247" t="s">
        <v>103</v>
      </c>
      <c r="C9" s="256" t="s">
        <v>104</v>
      </c>
      <c r="D9" s="248" t="s">
        <v>105</v>
      </c>
      <c r="E9" s="249">
        <v>262</v>
      </c>
      <c r="F9" s="250"/>
      <c r="G9" s="251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36.159999999999997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41.92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6">
        <v>2</v>
      </c>
      <c r="B10" s="247" t="s">
        <v>111</v>
      </c>
      <c r="C10" s="256" t="s">
        <v>112</v>
      </c>
      <c r="D10" s="248" t="s">
        <v>105</v>
      </c>
      <c r="E10" s="249">
        <v>262</v>
      </c>
      <c r="F10" s="250"/>
      <c r="G10" s="251">
        <f>ROUND(E10*F10,2)</f>
        <v>0</v>
      </c>
      <c r="H10" s="230"/>
      <c r="I10" s="229">
        <f>ROUND(E10*H10,2)</f>
        <v>0</v>
      </c>
      <c r="J10" s="230"/>
      <c r="K10" s="229">
        <f>ROUND(E10*J10,2)</f>
        <v>0</v>
      </c>
      <c r="L10" s="229">
        <v>21</v>
      </c>
      <c r="M10" s="229">
        <f>G10*(1+L10/100)</f>
        <v>0</v>
      </c>
      <c r="N10" s="229">
        <v>0</v>
      </c>
      <c r="O10" s="229">
        <f>ROUND(E10*N10,2)</f>
        <v>0</v>
      </c>
      <c r="P10" s="229">
        <v>0.22</v>
      </c>
      <c r="Q10" s="229">
        <f>ROUND(E10*P10,2)</f>
        <v>57.64</v>
      </c>
      <c r="R10" s="229"/>
      <c r="S10" s="229" t="s">
        <v>106</v>
      </c>
      <c r="T10" s="229" t="s">
        <v>106</v>
      </c>
      <c r="U10" s="229">
        <v>3.3000000000000002E-2</v>
      </c>
      <c r="V10" s="229">
        <f>ROUND(E10*U10,2)</f>
        <v>8.65</v>
      </c>
      <c r="W10" s="229"/>
      <c r="X10" s="229" t="s">
        <v>107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3</v>
      </c>
      <c r="B11" s="241" t="s">
        <v>113</v>
      </c>
      <c r="C11" s="254" t="s">
        <v>114</v>
      </c>
      <c r="D11" s="242" t="s">
        <v>105</v>
      </c>
      <c r="E11" s="243">
        <v>9</v>
      </c>
      <c r="F11" s="244"/>
      <c r="G11" s="245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0.33</v>
      </c>
      <c r="Q11" s="229">
        <f>ROUND(E11*P11,2)</f>
        <v>2.97</v>
      </c>
      <c r="R11" s="229"/>
      <c r="S11" s="229" t="s">
        <v>106</v>
      </c>
      <c r="T11" s="229" t="s">
        <v>106</v>
      </c>
      <c r="U11" s="229">
        <v>0.52649999999999997</v>
      </c>
      <c r="V11" s="229">
        <f>ROUND(E11*U11,2)</f>
        <v>4.74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/>
      <c r="B12" s="228"/>
      <c r="C12" s="255" t="s">
        <v>245</v>
      </c>
      <c r="D12" s="231"/>
      <c r="E12" s="232">
        <v>9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0"/>
      <c r="Z12" s="210"/>
      <c r="AA12" s="210"/>
      <c r="AB12" s="210"/>
      <c r="AC12" s="210"/>
      <c r="AD12" s="210"/>
      <c r="AE12" s="210"/>
      <c r="AF12" s="210"/>
      <c r="AG12" s="210" t="s">
        <v>110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4</v>
      </c>
      <c r="B13" s="241" t="s">
        <v>116</v>
      </c>
      <c r="C13" s="254" t="s">
        <v>117</v>
      </c>
      <c r="D13" s="242" t="s">
        <v>105</v>
      </c>
      <c r="E13" s="243">
        <v>9</v>
      </c>
      <c r="F13" s="244"/>
      <c r="G13" s="245">
        <f>ROUND(E13*F13,2)</f>
        <v>0</v>
      </c>
      <c r="H13" s="230"/>
      <c r="I13" s="229">
        <f>ROUND(E13*H13,2)</f>
        <v>0</v>
      </c>
      <c r="J13" s="230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0.22</v>
      </c>
      <c r="Q13" s="229">
        <f>ROUND(E13*P13,2)</f>
        <v>1.98</v>
      </c>
      <c r="R13" s="229"/>
      <c r="S13" s="229" t="s">
        <v>106</v>
      </c>
      <c r="T13" s="229" t="s">
        <v>106</v>
      </c>
      <c r="U13" s="229">
        <v>0.375</v>
      </c>
      <c r="V13" s="229">
        <f>ROUND(E13*U13,2)</f>
        <v>3.38</v>
      </c>
      <c r="W13" s="229"/>
      <c r="X13" s="229" t="s">
        <v>107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/>
      <c r="B14" s="228"/>
      <c r="C14" s="255" t="s">
        <v>245</v>
      </c>
      <c r="D14" s="231"/>
      <c r="E14" s="232">
        <v>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0"/>
      <c r="Z14" s="210"/>
      <c r="AA14" s="210"/>
      <c r="AB14" s="210"/>
      <c r="AC14" s="210"/>
      <c r="AD14" s="210"/>
      <c r="AE14" s="210"/>
      <c r="AF14" s="210"/>
      <c r="AG14" s="210" t="s">
        <v>110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6">
        <v>5</v>
      </c>
      <c r="B15" s="247" t="s">
        <v>122</v>
      </c>
      <c r="C15" s="256" t="s">
        <v>123</v>
      </c>
      <c r="D15" s="248" t="s">
        <v>124</v>
      </c>
      <c r="E15" s="249">
        <v>2.5</v>
      </c>
      <c r="F15" s="250"/>
      <c r="G15" s="251">
        <f>ROUND(E15*F15,2)</f>
        <v>0</v>
      </c>
      <c r="H15" s="230"/>
      <c r="I15" s="229">
        <f>ROUND(E15*H15,2)</f>
        <v>0</v>
      </c>
      <c r="J15" s="230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0.22</v>
      </c>
      <c r="Q15" s="229">
        <f>ROUND(E15*P15,2)</f>
        <v>0.55000000000000004</v>
      </c>
      <c r="R15" s="229"/>
      <c r="S15" s="229" t="s">
        <v>106</v>
      </c>
      <c r="T15" s="229" t="s">
        <v>106</v>
      </c>
      <c r="U15" s="229">
        <v>0.14299999999999999</v>
      </c>
      <c r="V15" s="229">
        <f>ROUND(E15*U15,2)</f>
        <v>0.36</v>
      </c>
      <c r="W15" s="229"/>
      <c r="X15" s="229" t="s">
        <v>107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0">
        <v>6</v>
      </c>
      <c r="B16" s="241" t="s">
        <v>126</v>
      </c>
      <c r="C16" s="254" t="s">
        <v>127</v>
      </c>
      <c r="D16" s="242" t="s">
        <v>124</v>
      </c>
      <c r="E16" s="243">
        <v>212</v>
      </c>
      <c r="F16" s="244"/>
      <c r="G16" s="245">
        <f>ROUND(E16*F16,2)</f>
        <v>0</v>
      </c>
      <c r="H16" s="230"/>
      <c r="I16" s="229">
        <f>ROUND(E16*H16,2)</f>
        <v>0</v>
      </c>
      <c r="J16" s="230"/>
      <c r="K16" s="229">
        <f>ROUND(E16*J16,2)</f>
        <v>0</v>
      </c>
      <c r="L16" s="229">
        <v>21</v>
      </c>
      <c r="M16" s="229">
        <f>G16*(1+L16/100)</f>
        <v>0</v>
      </c>
      <c r="N16" s="229">
        <v>0</v>
      </c>
      <c r="O16" s="229">
        <f>ROUND(E16*N16,2)</f>
        <v>0</v>
      </c>
      <c r="P16" s="229">
        <v>0.27</v>
      </c>
      <c r="Q16" s="229">
        <f>ROUND(E16*P16,2)</f>
        <v>57.24</v>
      </c>
      <c r="R16" s="229"/>
      <c r="S16" s="229" t="s">
        <v>106</v>
      </c>
      <c r="T16" s="229" t="s">
        <v>106</v>
      </c>
      <c r="U16" s="229">
        <v>0.123</v>
      </c>
      <c r="V16" s="229">
        <f>ROUND(E16*U16,2)</f>
        <v>26.08</v>
      </c>
      <c r="W16" s="229"/>
      <c r="X16" s="229" t="s">
        <v>107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/>
      <c r="B17" s="228"/>
      <c r="C17" s="255" t="s">
        <v>246</v>
      </c>
      <c r="D17" s="231"/>
      <c r="E17" s="232">
        <v>212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10"/>
      <c r="Z17" s="210"/>
      <c r="AA17" s="210"/>
      <c r="AB17" s="210"/>
      <c r="AC17" s="210"/>
      <c r="AD17" s="210"/>
      <c r="AE17" s="210"/>
      <c r="AF17" s="210"/>
      <c r="AG17" s="210" t="s">
        <v>110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7</v>
      </c>
      <c r="B18" s="241" t="s">
        <v>247</v>
      </c>
      <c r="C18" s="254" t="s">
        <v>248</v>
      </c>
      <c r="D18" s="242" t="s">
        <v>131</v>
      </c>
      <c r="E18" s="243">
        <v>65.45</v>
      </c>
      <c r="F18" s="244"/>
      <c r="G18" s="245">
        <f>ROUND(E18*F18,2)</f>
        <v>0</v>
      </c>
      <c r="H18" s="230"/>
      <c r="I18" s="229">
        <f>ROUND(E18*H18,2)</f>
        <v>0</v>
      </c>
      <c r="J18" s="230"/>
      <c r="K18" s="229">
        <f>ROUND(E18*J18,2)</f>
        <v>0</v>
      </c>
      <c r="L18" s="229">
        <v>21</v>
      </c>
      <c r="M18" s="229">
        <f>G18*(1+L18/100)</f>
        <v>0</v>
      </c>
      <c r="N18" s="229">
        <v>0</v>
      </c>
      <c r="O18" s="229">
        <f>ROUND(E18*N18,2)</f>
        <v>0</v>
      </c>
      <c r="P18" s="229">
        <v>0</v>
      </c>
      <c r="Q18" s="229">
        <f>ROUND(E18*P18,2)</f>
        <v>0</v>
      </c>
      <c r="R18" s="229"/>
      <c r="S18" s="229" t="s">
        <v>106</v>
      </c>
      <c r="T18" s="229" t="s">
        <v>106</v>
      </c>
      <c r="U18" s="229">
        <v>0.42199999999999999</v>
      </c>
      <c r="V18" s="229">
        <f>ROUND(E18*U18,2)</f>
        <v>27.62</v>
      </c>
      <c r="W18" s="229"/>
      <c r="X18" s="229" t="s">
        <v>107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108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/>
      <c r="B19" s="228"/>
      <c r="C19" s="255" t="s">
        <v>249</v>
      </c>
      <c r="D19" s="231"/>
      <c r="E19" s="232">
        <v>65.45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10"/>
      <c r="Z19" s="210"/>
      <c r="AA19" s="210"/>
      <c r="AB19" s="210"/>
      <c r="AC19" s="210"/>
      <c r="AD19" s="210"/>
      <c r="AE19" s="210"/>
      <c r="AF19" s="210"/>
      <c r="AG19" s="210" t="s">
        <v>110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0">
        <v>8</v>
      </c>
      <c r="B20" s="241" t="s">
        <v>133</v>
      </c>
      <c r="C20" s="254" t="s">
        <v>134</v>
      </c>
      <c r="D20" s="242" t="s">
        <v>131</v>
      </c>
      <c r="E20" s="243">
        <v>32.725000000000001</v>
      </c>
      <c r="F20" s="244"/>
      <c r="G20" s="245">
        <f>ROUND(E20*F20,2)</f>
        <v>0</v>
      </c>
      <c r="H20" s="230"/>
      <c r="I20" s="229">
        <f>ROUND(E20*H20,2)</f>
        <v>0</v>
      </c>
      <c r="J20" s="230"/>
      <c r="K20" s="229">
        <f>ROUND(E20*J20,2)</f>
        <v>0</v>
      </c>
      <c r="L20" s="229">
        <v>21</v>
      </c>
      <c r="M20" s="229">
        <f>G20*(1+L20/100)</f>
        <v>0</v>
      </c>
      <c r="N20" s="229">
        <v>0</v>
      </c>
      <c r="O20" s="229">
        <f>ROUND(E20*N20,2)</f>
        <v>0</v>
      </c>
      <c r="P20" s="229">
        <v>0</v>
      </c>
      <c r="Q20" s="229">
        <f>ROUND(E20*P20,2)</f>
        <v>0</v>
      </c>
      <c r="R20" s="229"/>
      <c r="S20" s="229" t="s">
        <v>106</v>
      </c>
      <c r="T20" s="229" t="s">
        <v>106</v>
      </c>
      <c r="U20" s="229">
        <v>8.7999999999999995E-2</v>
      </c>
      <c r="V20" s="229">
        <f>ROUND(E20*U20,2)</f>
        <v>2.88</v>
      </c>
      <c r="W20" s="229"/>
      <c r="X20" s="229" t="s">
        <v>107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27"/>
      <c r="B21" s="228"/>
      <c r="C21" s="255" t="s">
        <v>250</v>
      </c>
      <c r="D21" s="231"/>
      <c r="E21" s="232">
        <v>32.725000000000001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10"/>
      <c r="Z21" s="210"/>
      <c r="AA21" s="210"/>
      <c r="AB21" s="210"/>
      <c r="AC21" s="210"/>
      <c r="AD21" s="210"/>
      <c r="AE21" s="210"/>
      <c r="AF21" s="210"/>
      <c r="AG21" s="210" t="s">
        <v>110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ht="22.5" outlineLevel="1" x14ac:dyDescent="0.2">
      <c r="A22" s="246">
        <v>9</v>
      </c>
      <c r="B22" s="247" t="s">
        <v>136</v>
      </c>
      <c r="C22" s="256" t="s">
        <v>137</v>
      </c>
      <c r="D22" s="248" t="s">
        <v>131</v>
      </c>
      <c r="E22" s="249">
        <v>65.45</v>
      </c>
      <c r="F22" s="250"/>
      <c r="G22" s="251">
        <f>ROUND(E22*F22,2)</f>
        <v>0</v>
      </c>
      <c r="H22" s="230"/>
      <c r="I22" s="229">
        <f>ROUND(E22*H22,2)</f>
        <v>0</v>
      </c>
      <c r="J22" s="230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/>
      <c r="S22" s="229" t="s">
        <v>106</v>
      </c>
      <c r="T22" s="229" t="s">
        <v>106</v>
      </c>
      <c r="U22" s="229">
        <v>1.0999999999999999E-2</v>
      </c>
      <c r="V22" s="229">
        <f>ROUND(E22*U22,2)</f>
        <v>0.72</v>
      </c>
      <c r="W22" s="229"/>
      <c r="X22" s="229" t="s">
        <v>107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10</v>
      </c>
      <c r="B23" s="241" t="s">
        <v>138</v>
      </c>
      <c r="C23" s="254" t="s">
        <v>139</v>
      </c>
      <c r="D23" s="242" t="s">
        <v>105</v>
      </c>
      <c r="E23" s="243">
        <v>319</v>
      </c>
      <c r="F23" s="244"/>
      <c r="G23" s="245">
        <f>ROUND(E23*F23,2)</f>
        <v>0</v>
      </c>
      <c r="H23" s="230"/>
      <c r="I23" s="229">
        <f>ROUND(E23*H23,2)</f>
        <v>0</v>
      </c>
      <c r="J23" s="230"/>
      <c r="K23" s="229">
        <f>ROUND(E23*J23,2)</f>
        <v>0</v>
      </c>
      <c r="L23" s="229">
        <v>21</v>
      </c>
      <c r="M23" s="229">
        <f>G23*(1+L23/100)</f>
        <v>0</v>
      </c>
      <c r="N23" s="229">
        <v>0</v>
      </c>
      <c r="O23" s="229">
        <f>ROUND(E23*N23,2)</f>
        <v>0</v>
      </c>
      <c r="P23" s="229">
        <v>0</v>
      </c>
      <c r="Q23" s="229">
        <f>ROUND(E23*P23,2)</f>
        <v>0</v>
      </c>
      <c r="R23" s="229"/>
      <c r="S23" s="229" t="s">
        <v>106</v>
      </c>
      <c r="T23" s="229" t="s">
        <v>106</v>
      </c>
      <c r="U23" s="229">
        <v>9.6000000000000002E-2</v>
      </c>
      <c r="V23" s="229">
        <f>ROUND(E23*U23,2)</f>
        <v>30.62</v>
      </c>
      <c r="W23" s="229"/>
      <c r="X23" s="229" t="s">
        <v>107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108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/>
      <c r="B24" s="228"/>
      <c r="C24" s="255" t="s">
        <v>251</v>
      </c>
      <c r="D24" s="231"/>
      <c r="E24" s="232">
        <v>243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10"/>
      <c r="Z24" s="210"/>
      <c r="AA24" s="210"/>
      <c r="AB24" s="210"/>
      <c r="AC24" s="210"/>
      <c r="AD24" s="210"/>
      <c r="AE24" s="210"/>
      <c r="AF24" s="210"/>
      <c r="AG24" s="210" t="s">
        <v>110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252</v>
      </c>
      <c r="D25" s="231"/>
      <c r="E25" s="232">
        <v>17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/>
      <c r="B26" s="228"/>
      <c r="C26" s="255" t="s">
        <v>253</v>
      </c>
      <c r="D26" s="231"/>
      <c r="E26" s="232">
        <v>59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10"/>
      <c r="Z26" s="210"/>
      <c r="AA26" s="210"/>
      <c r="AB26" s="210"/>
      <c r="AC26" s="210"/>
      <c r="AD26" s="210"/>
      <c r="AE26" s="210"/>
      <c r="AF26" s="210"/>
      <c r="AG26" s="210" t="s">
        <v>110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6">
        <v>11</v>
      </c>
      <c r="B27" s="247" t="s">
        <v>144</v>
      </c>
      <c r="C27" s="256" t="s">
        <v>145</v>
      </c>
      <c r="D27" s="248" t="s">
        <v>131</v>
      </c>
      <c r="E27" s="249">
        <v>65.45</v>
      </c>
      <c r="F27" s="250"/>
      <c r="G27" s="251">
        <f>ROUND(E27*F27,2)</f>
        <v>0</v>
      </c>
      <c r="H27" s="230"/>
      <c r="I27" s="229">
        <f>ROUND(E27*H27,2)</f>
        <v>0</v>
      </c>
      <c r="J27" s="230"/>
      <c r="K27" s="229">
        <f>ROUND(E27*J27,2)</f>
        <v>0</v>
      </c>
      <c r="L27" s="229">
        <v>21</v>
      </c>
      <c r="M27" s="229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29"/>
      <c r="S27" s="229" t="s">
        <v>106</v>
      </c>
      <c r="T27" s="229" t="s">
        <v>106</v>
      </c>
      <c r="U27" s="229">
        <v>0</v>
      </c>
      <c r="V27" s="229">
        <f>ROUND(E27*U27,2)</f>
        <v>0</v>
      </c>
      <c r="W27" s="229"/>
      <c r="X27" s="229" t="s">
        <v>107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108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234" t="s">
        <v>101</v>
      </c>
      <c r="B28" s="235" t="s">
        <v>55</v>
      </c>
      <c r="C28" s="253" t="s">
        <v>66</v>
      </c>
      <c r="D28" s="236"/>
      <c r="E28" s="237"/>
      <c r="F28" s="238"/>
      <c r="G28" s="239">
        <f>SUMIF(AG29:AG53,"&lt;&gt;NOR",G29:G53)</f>
        <v>0</v>
      </c>
      <c r="H28" s="233"/>
      <c r="I28" s="233">
        <f>SUM(I29:I53)</f>
        <v>0</v>
      </c>
      <c r="J28" s="233"/>
      <c r="K28" s="233">
        <f>SUM(K29:K53)</f>
        <v>0</v>
      </c>
      <c r="L28" s="233"/>
      <c r="M28" s="233">
        <f>SUM(M29:M53)</f>
        <v>0</v>
      </c>
      <c r="N28" s="233"/>
      <c r="O28" s="233">
        <f>SUM(O29:O53)</f>
        <v>223.65</v>
      </c>
      <c r="P28" s="233"/>
      <c r="Q28" s="233">
        <f>SUM(Q29:Q53)</f>
        <v>0</v>
      </c>
      <c r="R28" s="233"/>
      <c r="S28" s="233"/>
      <c r="T28" s="233"/>
      <c r="U28" s="233"/>
      <c r="V28" s="233">
        <f>SUM(V29:V53)</f>
        <v>262.51</v>
      </c>
      <c r="W28" s="233"/>
      <c r="X28" s="233"/>
      <c r="AG28" t="s">
        <v>102</v>
      </c>
    </row>
    <row r="29" spans="1:60" ht="22.5" outlineLevel="1" x14ac:dyDescent="0.2">
      <c r="A29" s="240">
        <v>12</v>
      </c>
      <c r="B29" s="241" t="s">
        <v>146</v>
      </c>
      <c r="C29" s="254" t="s">
        <v>147</v>
      </c>
      <c r="D29" s="242" t="s">
        <v>105</v>
      </c>
      <c r="E29" s="243">
        <v>319</v>
      </c>
      <c r="F29" s="244"/>
      <c r="G29" s="245">
        <f>ROUND(E29*F29,2)</f>
        <v>0</v>
      </c>
      <c r="H29" s="230"/>
      <c r="I29" s="229">
        <f>ROUND(E29*H29,2)</f>
        <v>0</v>
      </c>
      <c r="J29" s="230"/>
      <c r="K29" s="229">
        <f>ROUND(E29*J29,2)</f>
        <v>0</v>
      </c>
      <c r="L29" s="229">
        <v>21</v>
      </c>
      <c r="M29" s="229">
        <f>G29*(1+L29/100)</f>
        <v>0</v>
      </c>
      <c r="N29" s="229">
        <v>0.378</v>
      </c>
      <c r="O29" s="229">
        <f>ROUND(E29*N29,2)</f>
        <v>120.58</v>
      </c>
      <c r="P29" s="229">
        <v>0</v>
      </c>
      <c r="Q29" s="229">
        <f>ROUND(E29*P29,2)</f>
        <v>0</v>
      </c>
      <c r="R29" s="229"/>
      <c r="S29" s="229" t="s">
        <v>106</v>
      </c>
      <c r="T29" s="229" t="s">
        <v>106</v>
      </c>
      <c r="U29" s="229">
        <v>2.5999999999999999E-2</v>
      </c>
      <c r="V29" s="229">
        <f>ROUND(E29*U29,2)</f>
        <v>8.2899999999999991</v>
      </c>
      <c r="W29" s="229"/>
      <c r="X29" s="229" t="s">
        <v>107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108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5" t="s">
        <v>251</v>
      </c>
      <c r="D30" s="231"/>
      <c r="E30" s="232">
        <v>243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253</v>
      </c>
      <c r="D31" s="231"/>
      <c r="E31" s="232">
        <v>59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/>
      <c r="B32" s="228"/>
      <c r="C32" s="255" t="s">
        <v>252</v>
      </c>
      <c r="D32" s="231"/>
      <c r="E32" s="232">
        <v>17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10"/>
      <c r="Z32" s="210"/>
      <c r="AA32" s="210"/>
      <c r="AB32" s="210"/>
      <c r="AC32" s="210"/>
      <c r="AD32" s="210"/>
      <c r="AE32" s="210"/>
      <c r="AF32" s="210"/>
      <c r="AG32" s="210" t="s">
        <v>110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148</v>
      </c>
      <c r="C33" s="254" t="s">
        <v>149</v>
      </c>
      <c r="D33" s="242" t="s">
        <v>105</v>
      </c>
      <c r="E33" s="243">
        <v>76</v>
      </c>
      <c r="F33" s="244"/>
      <c r="G33" s="245">
        <f>ROUND(E33*F33,2)</f>
        <v>0</v>
      </c>
      <c r="H33" s="230"/>
      <c r="I33" s="229">
        <f>ROUND(E33*H33,2)</f>
        <v>0</v>
      </c>
      <c r="J33" s="230"/>
      <c r="K33" s="229">
        <f>ROUND(E33*J33,2)</f>
        <v>0</v>
      </c>
      <c r="L33" s="229">
        <v>21</v>
      </c>
      <c r="M33" s="229">
        <f>G33*(1+L33/100)</f>
        <v>0</v>
      </c>
      <c r="N33" s="229">
        <v>0.38041999999999998</v>
      </c>
      <c r="O33" s="229">
        <f>ROUND(E33*N33,2)</f>
        <v>28.91</v>
      </c>
      <c r="P33" s="229">
        <v>0</v>
      </c>
      <c r="Q33" s="229">
        <f>ROUND(E33*P33,2)</f>
        <v>0</v>
      </c>
      <c r="R33" s="229"/>
      <c r="S33" s="229" t="s">
        <v>106</v>
      </c>
      <c r="T33" s="229" t="s">
        <v>106</v>
      </c>
      <c r="U33" s="229">
        <v>0.151</v>
      </c>
      <c r="V33" s="229">
        <f>ROUND(E33*U33,2)</f>
        <v>11.48</v>
      </c>
      <c r="W33" s="229"/>
      <c r="X33" s="229" t="s">
        <v>107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108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5" t="s">
        <v>253</v>
      </c>
      <c r="D34" s="231"/>
      <c r="E34" s="232">
        <v>59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10"/>
      <c r="Z34" s="210"/>
      <c r="AA34" s="210"/>
      <c r="AB34" s="210"/>
      <c r="AC34" s="210"/>
      <c r="AD34" s="210"/>
      <c r="AE34" s="210"/>
      <c r="AF34" s="210"/>
      <c r="AG34" s="210" t="s">
        <v>110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27"/>
      <c r="B35" s="228"/>
      <c r="C35" s="255" t="s">
        <v>252</v>
      </c>
      <c r="D35" s="231"/>
      <c r="E35" s="232">
        <v>17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10"/>
      <c r="Z35" s="210"/>
      <c r="AA35" s="210"/>
      <c r="AB35" s="210"/>
      <c r="AC35" s="210"/>
      <c r="AD35" s="210"/>
      <c r="AE35" s="210"/>
      <c r="AF35" s="210"/>
      <c r="AG35" s="210" t="s">
        <v>110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14</v>
      </c>
      <c r="B36" s="241" t="s">
        <v>150</v>
      </c>
      <c r="C36" s="254" t="s">
        <v>151</v>
      </c>
      <c r="D36" s="242" t="s">
        <v>105</v>
      </c>
      <c r="E36" s="243">
        <v>42.4</v>
      </c>
      <c r="F36" s="244"/>
      <c r="G36" s="245">
        <f>ROUND(E36*F36,2)</f>
        <v>0</v>
      </c>
      <c r="H36" s="230"/>
      <c r="I36" s="229">
        <f>ROUND(E36*H36,2)</f>
        <v>0</v>
      </c>
      <c r="J36" s="230"/>
      <c r="K36" s="229">
        <f>ROUND(E36*J36,2)</f>
        <v>0</v>
      </c>
      <c r="L36" s="229">
        <v>21</v>
      </c>
      <c r="M36" s="229">
        <f>G36*(1+L36/100)</f>
        <v>0</v>
      </c>
      <c r="N36" s="229">
        <v>3.4000000000000002E-4</v>
      </c>
      <c r="O36" s="229">
        <f>ROUND(E36*N36,2)</f>
        <v>0.01</v>
      </c>
      <c r="P36" s="229">
        <v>0</v>
      </c>
      <c r="Q36" s="229">
        <f>ROUND(E36*P36,2)</f>
        <v>0</v>
      </c>
      <c r="R36" s="229"/>
      <c r="S36" s="229" t="s">
        <v>106</v>
      </c>
      <c r="T36" s="229" t="s">
        <v>106</v>
      </c>
      <c r="U36" s="229">
        <v>8.0000000000000002E-3</v>
      </c>
      <c r="V36" s="229">
        <f>ROUND(E36*U36,2)</f>
        <v>0.34</v>
      </c>
      <c r="W36" s="229"/>
      <c r="X36" s="229" t="s">
        <v>107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108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27"/>
      <c r="B37" s="228"/>
      <c r="C37" s="255" t="s">
        <v>254</v>
      </c>
      <c r="D37" s="231"/>
      <c r="E37" s="232">
        <v>42.4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10"/>
      <c r="Z37" s="210"/>
      <c r="AA37" s="210"/>
      <c r="AB37" s="210"/>
      <c r="AC37" s="210"/>
      <c r="AD37" s="210"/>
      <c r="AE37" s="210"/>
      <c r="AF37" s="210"/>
      <c r="AG37" s="210" t="s">
        <v>110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6">
        <v>15</v>
      </c>
      <c r="B38" s="247" t="s">
        <v>152</v>
      </c>
      <c r="C38" s="256" t="s">
        <v>153</v>
      </c>
      <c r="D38" s="248" t="s">
        <v>105</v>
      </c>
      <c r="E38" s="249">
        <v>42.4</v>
      </c>
      <c r="F38" s="250"/>
      <c r="G38" s="251">
        <f>ROUND(E38*F38,2)</f>
        <v>0</v>
      </c>
      <c r="H38" s="230"/>
      <c r="I38" s="229">
        <f>ROUND(E38*H38,2)</f>
        <v>0</v>
      </c>
      <c r="J38" s="230"/>
      <c r="K38" s="229">
        <f>ROUND(E38*J38,2)</f>
        <v>0</v>
      </c>
      <c r="L38" s="229">
        <v>21</v>
      </c>
      <c r="M38" s="229">
        <f>G38*(1+L38/100)</f>
        <v>0</v>
      </c>
      <c r="N38" s="229">
        <v>0.12966</v>
      </c>
      <c r="O38" s="229">
        <f>ROUND(E38*N38,2)</f>
        <v>5.5</v>
      </c>
      <c r="P38" s="229">
        <v>0</v>
      </c>
      <c r="Q38" s="229">
        <f>ROUND(E38*P38,2)</f>
        <v>0</v>
      </c>
      <c r="R38" s="229"/>
      <c r="S38" s="229" t="s">
        <v>106</v>
      </c>
      <c r="T38" s="229" t="s">
        <v>106</v>
      </c>
      <c r="U38" s="229">
        <v>7.1999999999999995E-2</v>
      </c>
      <c r="V38" s="229">
        <f>ROUND(E38*U38,2)</f>
        <v>3.05</v>
      </c>
      <c r="W38" s="229"/>
      <c r="X38" s="229" t="s">
        <v>107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108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16</v>
      </c>
      <c r="B39" s="241" t="s">
        <v>155</v>
      </c>
      <c r="C39" s="254" t="s">
        <v>156</v>
      </c>
      <c r="D39" s="242" t="s">
        <v>105</v>
      </c>
      <c r="E39" s="243">
        <v>243</v>
      </c>
      <c r="F39" s="244"/>
      <c r="G39" s="245">
        <f>ROUND(E39*F39,2)</f>
        <v>0</v>
      </c>
      <c r="H39" s="230"/>
      <c r="I39" s="229">
        <f>ROUND(E39*H39,2)</f>
        <v>0</v>
      </c>
      <c r="J39" s="230"/>
      <c r="K39" s="229">
        <f>ROUND(E39*J39,2)</f>
        <v>0</v>
      </c>
      <c r="L39" s="229">
        <v>21</v>
      </c>
      <c r="M39" s="229">
        <f>G39*(1+L39/100)</f>
        <v>0</v>
      </c>
      <c r="N39" s="229">
        <v>7.3899999999999993E-2</v>
      </c>
      <c r="O39" s="229">
        <f>ROUND(E39*N39,2)</f>
        <v>17.96</v>
      </c>
      <c r="P39" s="229">
        <v>0</v>
      </c>
      <c r="Q39" s="229">
        <f>ROUND(E39*P39,2)</f>
        <v>0</v>
      </c>
      <c r="R39" s="229"/>
      <c r="S39" s="229" t="s">
        <v>106</v>
      </c>
      <c r="T39" s="229" t="s">
        <v>106</v>
      </c>
      <c r="U39" s="229">
        <v>0.45200000000000001</v>
      </c>
      <c r="V39" s="229">
        <f>ROUND(E39*U39,2)</f>
        <v>109.84</v>
      </c>
      <c r="W39" s="229"/>
      <c r="X39" s="229" t="s">
        <v>107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108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/>
      <c r="B40" s="228"/>
      <c r="C40" s="255" t="s">
        <v>251</v>
      </c>
      <c r="D40" s="231"/>
      <c r="E40" s="232">
        <v>243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10"/>
      <c r="Z40" s="210"/>
      <c r="AA40" s="210"/>
      <c r="AB40" s="210"/>
      <c r="AC40" s="210"/>
      <c r="AD40" s="210"/>
      <c r="AE40" s="210"/>
      <c r="AF40" s="210"/>
      <c r="AG40" s="210" t="s">
        <v>110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17</v>
      </c>
      <c r="B41" s="241" t="s">
        <v>157</v>
      </c>
      <c r="C41" s="254" t="s">
        <v>158</v>
      </c>
      <c r="D41" s="242" t="s">
        <v>105</v>
      </c>
      <c r="E41" s="243">
        <v>59</v>
      </c>
      <c r="F41" s="244"/>
      <c r="G41" s="245">
        <f>ROUND(E41*F41,2)</f>
        <v>0</v>
      </c>
      <c r="H41" s="230"/>
      <c r="I41" s="229">
        <f>ROUND(E41*H41,2)</f>
        <v>0</v>
      </c>
      <c r="J41" s="230"/>
      <c r="K41" s="229">
        <f>ROUND(E41*J41,2)</f>
        <v>0</v>
      </c>
      <c r="L41" s="229">
        <v>21</v>
      </c>
      <c r="M41" s="229">
        <f>G41*(1+L41/100)</f>
        <v>0</v>
      </c>
      <c r="N41" s="229">
        <v>7.3899999999999993E-2</v>
      </c>
      <c r="O41" s="229">
        <f>ROUND(E41*N41,2)</f>
        <v>4.3600000000000003</v>
      </c>
      <c r="P41" s="229">
        <v>0</v>
      </c>
      <c r="Q41" s="229">
        <f>ROUND(E41*P41,2)</f>
        <v>0</v>
      </c>
      <c r="R41" s="229"/>
      <c r="S41" s="229" t="s">
        <v>106</v>
      </c>
      <c r="T41" s="229" t="s">
        <v>106</v>
      </c>
      <c r="U41" s="229">
        <v>0.47799999999999998</v>
      </c>
      <c r="V41" s="229">
        <f>ROUND(E41*U41,2)</f>
        <v>28.2</v>
      </c>
      <c r="W41" s="229"/>
      <c r="X41" s="229" t="s">
        <v>107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108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/>
      <c r="B42" s="228"/>
      <c r="C42" s="255" t="s">
        <v>253</v>
      </c>
      <c r="D42" s="231"/>
      <c r="E42" s="232">
        <v>59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10"/>
      <c r="Z42" s="210"/>
      <c r="AA42" s="210"/>
      <c r="AB42" s="210"/>
      <c r="AC42" s="210"/>
      <c r="AD42" s="210"/>
      <c r="AE42" s="210"/>
      <c r="AF42" s="210"/>
      <c r="AG42" s="210" t="s">
        <v>110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18</v>
      </c>
      <c r="B43" s="241" t="s">
        <v>159</v>
      </c>
      <c r="C43" s="254" t="s">
        <v>160</v>
      </c>
      <c r="D43" s="242" t="s">
        <v>124</v>
      </c>
      <c r="E43" s="243">
        <v>181.9</v>
      </c>
      <c r="F43" s="244"/>
      <c r="G43" s="245">
        <f>ROUND(E43*F43,2)</f>
        <v>0</v>
      </c>
      <c r="H43" s="230"/>
      <c r="I43" s="229">
        <f>ROUND(E43*H43,2)</f>
        <v>0</v>
      </c>
      <c r="J43" s="230"/>
      <c r="K43" s="229">
        <f>ROUND(E43*J43,2)</f>
        <v>0</v>
      </c>
      <c r="L43" s="229">
        <v>21</v>
      </c>
      <c r="M43" s="229">
        <f>G43*(1+L43/100)</f>
        <v>0</v>
      </c>
      <c r="N43" s="229">
        <v>3.3E-4</v>
      </c>
      <c r="O43" s="229">
        <f>ROUND(E43*N43,2)</f>
        <v>0.06</v>
      </c>
      <c r="P43" s="229">
        <v>0</v>
      </c>
      <c r="Q43" s="229">
        <f>ROUND(E43*P43,2)</f>
        <v>0</v>
      </c>
      <c r="R43" s="229"/>
      <c r="S43" s="229" t="s">
        <v>106</v>
      </c>
      <c r="T43" s="229" t="s">
        <v>106</v>
      </c>
      <c r="U43" s="229">
        <v>0.41</v>
      </c>
      <c r="V43" s="229">
        <f>ROUND(E43*U43,2)</f>
        <v>74.58</v>
      </c>
      <c r="W43" s="229"/>
      <c r="X43" s="229" t="s">
        <v>107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108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27"/>
      <c r="B44" s="228"/>
      <c r="C44" s="255" t="s">
        <v>255</v>
      </c>
      <c r="D44" s="231"/>
      <c r="E44" s="232">
        <v>181.9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10"/>
      <c r="Z44" s="210"/>
      <c r="AA44" s="210"/>
      <c r="AB44" s="210"/>
      <c r="AC44" s="210"/>
      <c r="AD44" s="210"/>
      <c r="AE44" s="210"/>
      <c r="AF44" s="210"/>
      <c r="AG44" s="210" t="s">
        <v>110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19</v>
      </c>
      <c r="B45" s="241" t="s">
        <v>163</v>
      </c>
      <c r="C45" s="254" t="s">
        <v>164</v>
      </c>
      <c r="D45" s="242" t="s">
        <v>124</v>
      </c>
      <c r="E45" s="243">
        <v>40.1</v>
      </c>
      <c r="F45" s="244"/>
      <c r="G45" s="245">
        <f>ROUND(E45*F45,2)</f>
        <v>0</v>
      </c>
      <c r="H45" s="230"/>
      <c r="I45" s="229">
        <f>ROUND(E45*H45,2)</f>
        <v>0</v>
      </c>
      <c r="J45" s="230"/>
      <c r="K45" s="229">
        <f>ROUND(E45*J45,2)</f>
        <v>0</v>
      </c>
      <c r="L45" s="229">
        <v>21</v>
      </c>
      <c r="M45" s="229">
        <f>G45*(1+L45/100)</f>
        <v>0</v>
      </c>
      <c r="N45" s="229">
        <v>3.6000000000000002E-4</v>
      </c>
      <c r="O45" s="229">
        <f>ROUND(E45*N45,2)</f>
        <v>0.01</v>
      </c>
      <c r="P45" s="229">
        <v>0</v>
      </c>
      <c r="Q45" s="229">
        <f>ROUND(E45*P45,2)</f>
        <v>0</v>
      </c>
      <c r="R45" s="229"/>
      <c r="S45" s="229" t="s">
        <v>106</v>
      </c>
      <c r="T45" s="229" t="s">
        <v>106</v>
      </c>
      <c r="U45" s="229">
        <v>0.43</v>
      </c>
      <c r="V45" s="229">
        <f>ROUND(E45*U45,2)</f>
        <v>17.239999999999998</v>
      </c>
      <c r="W45" s="229"/>
      <c r="X45" s="229" t="s">
        <v>107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108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27"/>
      <c r="B46" s="228"/>
      <c r="C46" s="255" t="s">
        <v>256</v>
      </c>
      <c r="D46" s="231"/>
      <c r="E46" s="232">
        <v>40.1</v>
      </c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10"/>
      <c r="Z46" s="210"/>
      <c r="AA46" s="210"/>
      <c r="AB46" s="210"/>
      <c r="AC46" s="210"/>
      <c r="AD46" s="210"/>
      <c r="AE46" s="210"/>
      <c r="AF46" s="210"/>
      <c r="AG46" s="210" t="s">
        <v>110</v>
      </c>
      <c r="AH46" s="210">
        <v>0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6">
        <v>20</v>
      </c>
      <c r="B47" s="247" t="s">
        <v>166</v>
      </c>
      <c r="C47" s="256" t="s">
        <v>167</v>
      </c>
      <c r="D47" s="248" t="s">
        <v>105</v>
      </c>
      <c r="E47" s="249">
        <v>17</v>
      </c>
      <c r="F47" s="250"/>
      <c r="G47" s="251">
        <f>ROUND(E47*F47,2)</f>
        <v>0</v>
      </c>
      <c r="H47" s="230"/>
      <c r="I47" s="229">
        <f>ROUND(E47*H47,2)</f>
        <v>0</v>
      </c>
      <c r="J47" s="230"/>
      <c r="K47" s="229">
        <f>ROUND(E47*J47,2)</f>
        <v>0</v>
      </c>
      <c r="L47" s="229">
        <v>21</v>
      </c>
      <c r="M47" s="229">
        <f>G47*(1+L47/100)</f>
        <v>0</v>
      </c>
      <c r="N47" s="229">
        <v>7.3899999999999993E-2</v>
      </c>
      <c r="O47" s="229">
        <f>ROUND(E47*N47,2)</f>
        <v>1.26</v>
      </c>
      <c r="P47" s="229">
        <v>0</v>
      </c>
      <c r="Q47" s="229">
        <f>ROUND(E47*P47,2)</f>
        <v>0</v>
      </c>
      <c r="R47" s="229"/>
      <c r="S47" s="229" t="s">
        <v>106</v>
      </c>
      <c r="T47" s="229" t="s">
        <v>106</v>
      </c>
      <c r="U47" s="229">
        <v>0.55800000000000005</v>
      </c>
      <c r="V47" s="229">
        <f>ROUND(E47*U47,2)</f>
        <v>9.49</v>
      </c>
      <c r="W47" s="229"/>
      <c r="X47" s="229" t="s">
        <v>107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108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21</v>
      </c>
      <c r="B48" s="241" t="s">
        <v>169</v>
      </c>
      <c r="C48" s="254" t="s">
        <v>170</v>
      </c>
      <c r="D48" s="242" t="s">
        <v>105</v>
      </c>
      <c r="E48" s="243">
        <v>245.43</v>
      </c>
      <c r="F48" s="244"/>
      <c r="G48" s="245">
        <f>ROUND(E48*F48,2)</f>
        <v>0</v>
      </c>
      <c r="H48" s="230"/>
      <c r="I48" s="229">
        <f>ROUND(E48*H48,2)</f>
        <v>0</v>
      </c>
      <c r="J48" s="230"/>
      <c r="K48" s="229">
        <f>ROUND(E48*J48,2)</f>
        <v>0</v>
      </c>
      <c r="L48" s="229">
        <v>21</v>
      </c>
      <c r="M48" s="229">
        <f>G48*(1+L48/100)</f>
        <v>0</v>
      </c>
      <c r="N48" s="229">
        <v>0.129</v>
      </c>
      <c r="O48" s="229">
        <f>ROUND(E48*N48,2)</f>
        <v>31.66</v>
      </c>
      <c r="P48" s="229">
        <v>0</v>
      </c>
      <c r="Q48" s="229">
        <f>ROUND(E48*P48,2)</f>
        <v>0</v>
      </c>
      <c r="R48" s="229" t="s">
        <v>171</v>
      </c>
      <c r="S48" s="229" t="s">
        <v>106</v>
      </c>
      <c r="T48" s="229" t="s">
        <v>106</v>
      </c>
      <c r="U48" s="229">
        <v>0</v>
      </c>
      <c r="V48" s="229">
        <f>ROUND(E48*U48,2)</f>
        <v>0</v>
      </c>
      <c r="W48" s="229"/>
      <c r="X48" s="229" t="s">
        <v>172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173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27"/>
      <c r="B49" s="228"/>
      <c r="C49" s="255" t="s">
        <v>257</v>
      </c>
      <c r="D49" s="231"/>
      <c r="E49" s="232">
        <v>245.43</v>
      </c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10"/>
      <c r="Z49" s="210"/>
      <c r="AA49" s="210"/>
      <c r="AB49" s="210"/>
      <c r="AC49" s="210"/>
      <c r="AD49" s="210"/>
      <c r="AE49" s="210"/>
      <c r="AF49" s="210"/>
      <c r="AG49" s="210" t="s">
        <v>110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ht="22.5" outlineLevel="1" x14ac:dyDescent="0.2">
      <c r="A50" s="240">
        <v>22</v>
      </c>
      <c r="B50" s="241" t="s">
        <v>175</v>
      </c>
      <c r="C50" s="254" t="s">
        <v>176</v>
      </c>
      <c r="D50" s="242" t="s">
        <v>105</v>
      </c>
      <c r="E50" s="243">
        <v>17.170000000000002</v>
      </c>
      <c r="F50" s="244"/>
      <c r="G50" s="245">
        <f>ROUND(E50*F50,2)</f>
        <v>0</v>
      </c>
      <c r="H50" s="230"/>
      <c r="I50" s="229">
        <f>ROUND(E50*H50,2)</f>
        <v>0</v>
      </c>
      <c r="J50" s="230"/>
      <c r="K50" s="229">
        <f>ROUND(E50*J50,2)</f>
        <v>0</v>
      </c>
      <c r="L50" s="229">
        <v>21</v>
      </c>
      <c r="M50" s="229">
        <f>G50*(1+L50/100)</f>
        <v>0</v>
      </c>
      <c r="N50" s="229">
        <v>0.17824000000000001</v>
      </c>
      <c r="O50" s="229">
        <f>ROUND(E50*N50,2)</f>
        <v>3.06</v>
      </c>
      <c r="P50" s="229">
        <v>0</v>
      </c>
      <c r="Q50" s="229">
        <f>ROUND(E50*P50,2)</f>
        <v>0</v>
      </c>
      <c r="R50" s="229" t="s">
        <v>171</v>
      </c>
      <c r="S50" s="229" t="s">
        <v>106</v>
      </c>
      <c r="T50" s="229" t="s">
        <v>106</v>
      </c>
      <c r="U50" s="229">
        <v>0</v>
      </c>
      <c r="V50" s="229">
        <f>ROUND(E50*U50,2)</f>
        <v>0</v>
      </c>
      <c r="W50" s="229"/>
      <c r="X50" s="229" t="s">
        <v>172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173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7"/>
      <c r="B51" s="228"/>
      <c r="C51" s="255" t="s">
        <v>258</v>
      </c>
      <c r="D51" s="231"/>
      <c r="E51" s="232">
        <v>17.170000000000002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10"/>
      <c r="Z51" s="210"/>
      <c r="AA51" s="210"/>
      <c r="AB51" s="210"/>
      <c r="AC51" s="210"/>
      <c r="AD51" s="210"/>
      <c r="AE51" s="210"/>
      <c r="AF51" s="210"/>
      <c r="AG51" s="210" t="s">
        <v>110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0">
        <v>23</v>
      </c>
      <c r="B52" s="241" t="s">
        <v>178</v>
      </c>
      <c r="C52" s="254" t="s">
        <v>179</v>
      </c>
      <c r="D52" s="242" t="s">
        <v>105</v>
      </c>
      <c r="E52" s="243">
        <v>59.59</v>
      </c>
      <c r="F52" s="244"/>
      <c r="G52" s="245">
        <f>ROUND(E52*F52,2)</f>
        <v>0</v>
      </c>
      <c r="H52" s="230"/>
      <c r="I52" s="229">
        <f>ROUND(E52*H52,2)</f>
        <v>0</v>
      </c>
      <c r="J52" s="230"/>
      <c r="K52" s="229">
        <f>ROUND(E52*J52,2)</f>
        <v>0</v>
      </c>
      <c r="L52" s="229">
        <v>21</v>
      </c>
      <c r="M52" s="229">
        <f>G52*(1+L52/100)</f>
        <v>0</v>
      </c>
      <c r="N52" s="229">
        <v>0.17244999999999999</v>
      </c>
      <c r="O52" s="229">
        <f>ROUND(E52*N52,2)</f>
        <v>10.28</v>
      </c>
      <c r="P52" s="229">
        <v>0</v>
      </c>
      <c r="Q52" s="229">
        <f>ROUND(E52*P52,2)</f>
        <v>0</v>
      </c>
      <c r="R52" s="229" t="s">
        <v>171</v>
      </c>
      <c r="S52" s="229" t="s">
        <v>106</v>
      </c>
      <c r="T52" s="229" t="s">
        <v>106</v>
      </c>
      <c r="U52" s="229">
        <v>0</v>
      </c>
      <c r="V52" s="229">
        <f>ROUND(E52*U52,2)</f>
        <v>0</v>
      </c>
      <c r="W52" s="229"/>
      <c r="X52" s="229" t="s">
        <v>172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173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27"/>
      <c r="B53" s="228"/>
      <c r="C53" s="255" t="s">
        <v>259</v>
      </c>
      <c r="D53" s="231"/>
      <c r="E53" s="232">
        <v>59.59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10"/>
      <c r="Z53" s="210"/>
      <c r="AA53" s="210"/>
      <c r="AB53" s="210"/>
      <c r="AC53" s="210"/>
      <c r="AD53" s="210"/>
      <c r="AE53" s="210"/>
      <c r="AF53" s="210"/>
      <c r="AG53" s="210" t="s">
        <v>110</v>
      </c>
      <c r="AH53" s="210">
        <v>0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x14ac:dyDescent="0.2">
      <c r="A54" s="234" t="s">
        <v>101</v>
      </c>
      <c r="B54" s="235" t="s">
        <v>67</v>
      </c>
      <c r="C54" s="253" t="s">
        <v>68</v>
      </c>
      <c r="D54" s="236"/>
      <c r="E54" s="237"/>
      <c r="F54" s="238"/>
      <c r="G54" s="239">
        <f>SUMIF(AG55:AG72,"&lt;&gt;NOR",G55:G72)</f>
        <v>0</v>
      </c>
      <c r="H54" s="233"/>
      <c r="I54" s="233">
        <f>SUM(I55:I72)</f>
        <v>0</v>
      </c>
      <c r="J54" s="233"/>
      <c r="K54" s="233">
        <f>SUM(K55:K72)</f>
        <v>0</v>
      </c>
      <c r="L54" s="233"/>
      <c r="M54" s="233">
        <f>SUM(M55:M72)</f>
        <v>0</v>
      </c>
      <c r="N54" s="233"/>
      <c r="O54" s="233">
        <f>SUM(O55:O72)</f>
        <v>70.16</v>
      </c>
      <c r="P54" s="233"/>
      <c r="Q54" s="233">
        <f>SUM(Q55:Q72)</f>
        <v>0</v>
      </c>
      <c r="R54" s="233"/>
      <c r="S54" s="233"/>
      <c r="T54" s="233"/>
      <c r="U54" s="233"/>
      <c r="V54" s="233">
        <f>SUM(V55:V72)</f>
        <v>93.63000000000001</v>
      </c>
      <c r="W54" s="233"/>
      <c r="X54" s="233"/>
      <c r="AG54" t="s">
        <v>102</v>
      </c>
    </row>
    <row r="55" spans="1:60" outlineLevel="1" x14ac:dyDescent="0.2">
      <c r="A55" s="240">
        <v>24</v>
      </c>
      <c r="B55" s="241" t="s">
        <v>186</v>
      </c>
      <c r="C55" s="254" t="s">
        <v>187</v>
      </c>
      <c r="D55" s="242" t="s">
        <v>124</v>
      </c>
      <c r="E55" s="243">
        <v>214.5</v>
      </c>
      <c r="F55" s="244"/>
      <c r="G55" s="245">
        <f>ROUND(E55*F55,2)</f>
        <v>0</v>
      </c>
      <c r="H55" s="230"/>
      <c r="I55" s="229">
        <f>ROUND(E55*H55,2)</f>
        <v>0</v>
      </c>
      <c r="J55" s="230"/>
      <c r="K55" s="229">
        <f>ROUND(E55*J55,2)</f>
        <v>0</v>
      </c>
      <c r="L55" s="229">
        <v>21</v>
      </c>
      <c r="M55" s="229">
        <f>G55*(1+L55/100)</f>
        <v>0</v>
      </c>
      <c r="N55" s="229">
        <v>0.188</v>
      </c>
      <c r="O55" s="229">
        <f>ROUND(E55*N55,2)</f>
        <v>40.33</v>
      </c>
      <c r="P55" s="229">
        <v>0</v>
      </c>
      <c r="Q55" s="229">
        <f>ROUND(E55*P55,2)</f>
        <v>0</v>
      </c>
      <c r="R55" s="229"/>
      <c r="S55" s="229" t="s">
        <v>106</v>
      </c>
      <c r="T55" s="229" t="s">
        <v>106</v>
      </c>
      <c r="U55" s="229">
        <v>0.27200000000000002</v>
      </c>
      <c r="V55" s="229">
        <f>ROUND(E55*U55,2)</f>
        <v>58.34</v>
      </c>
      <c r="W55" s="229"/>
      <c r="X55" s="229" t="s">
        <v>107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108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/>
      <c r="B56" s="228"/>
      <c r="C56" s="255" t="s">
        <v>260</v>
      </c>
      <c r="D56" s="231"/>
      <c r="E56" s="232">
        <v>2.5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10"/>
      <c r="Z56" s="210"/>
      <c r="AA56" s="210"/>
      <c r="AB56" s="210"/>
      <c r="AC56" s="210"/>
      <c r="AD56" s="210"/>
      <c r="AE56" s="210"/>
      <c r="AF56" s="210"/>
      <c r="AG56" s="210" t="s">
        <v>110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261</v>
      </c>
      <c r="D57" s="231"/>
      <c r="E57" s="232">
        <v>162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/>
      <c r="B58" s="228"/>
      <c r="C58" s="255" t="s">
        <v>262</v>
      </c>
      <c r="D58" s="231"/>
      <c r="E58" s="232">
        <v>36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10"/>
      <c r="Z58" s="210"/>
      <c r="AA58" s="210"/>
      <c r="AB58" s="210"/>
      <c r="AC58" s="210"/>
      <c r="AD58" s="210"/>
      <c r="AE58" s="210"/>
      <c r="AF58" s="210"/>
      <c r="AG58" s="210" t="s">
        <v>110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7"/>
      <c r="B59" s="228"/>
      <c r="C59" s="255" t="s">
        <v>263</v>
      </c>
      <c r="D59" s="231"/>
      <c r="E59" s="232">
        <v>14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10"/>
      <c r="Z59" s="210"/>
      <c r="AA59" s="210"/>
      <c r="AB59" s="210"/>
      <c r="AC59" s="210"/>
      <c r="AD59" s="210"/>
      <c r="AE59" s="210"/>
      <c r="AF59" s="210"/>
      <c r="AG59" s="210" t="s">
        <v>110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0">
        <v>25</v>
      </c>
      <c r="B60" s="241" t="s">
        <v>192</v>
      </c>
      <c r="C60" s="254" t="s">
        <v>193</v>
      </c>
      <c r="D60" s="242" t="s">
        <v>131</v>
      </c>
      <c r="E60" s="243">
        <v>5.3624999999999998</v>
      </c>
      <c r="F60" s="244"/>
      <c r="G60" s="245">
        <f>ROUND(E60*F60,2)</f>
        <v>0</v>
      </c>
      <c r="H60" s="230"/>
      <c r="I60" s="229">
        <f>ROUND(E60*H60,2)</f>
        <v>0</v>
      </c>
      <c r="J60" s="230"/>
      <c r="K60" s="229">
        <f>ROUND(E60*J60,2)</f>
        <v>0</v>
      </c>
      <c r="L60" s="229">
        <v>21</v>
      </c>
      <c r="M60" s="229">
        <f>G60*(1+L60/100)</f>
        <v>0</v>
      </c>
      <c r="N60" s="229">
        <v>2.5249999999999999</v>
      </c>
      <c r="O60" s="229">
        <f>ROUND(E60*N60,2)</f>
        <v>13.54</v>
      </c>
      <c r="P60" s="229">
        <v>0</v>
      </c>
      <c r="Q60" s="229">
        <f>ROUND(E60*P60,2)</f>
        <v>0</v>
      </c>
      <c r="R60" s="229"/>
      <c r="S60" s="229" t="s">
        <v>106</v>
      </c>
      <c r="T60" s="229" t="s">
        <v>106</v>
      </c>
      <c r="U60" s="229">
        <v>1.4419999999999999</v>
      </c>
      <c r="V60" s="229">
        <f>ROUND(E60*U60,2)</f>
        <v>7.73</v>
      </c>
      <c r="W60" s="229"/>
      <c r="X60" s="229" t="s">
        <v>107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108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/>
      <c r="B61" s="228"/>
      <c r="C61" s="255" t="s">
        <v>264</v>
      </c>
      <c r="D61" s="231"/>
      <c r="E61" s="232">
        <v>5.3624999999999998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10"/>
      <c r="Z61" s="210"/>
      <c r="AA61" s="210"/>
      <c r="AB61" s="210"/>
      <c r="AC61" s="210"/>
      <c r="AD61" s="210"/>
      <c r="AE61" s="210"/>
      <c r="AF61" s="210"/>
      <c r="AG61" s="210" t="s">
        <v>110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6">
        <v>26</v>
      </c>
      <c r="B62" s="247" t="s">
        <v>195</v>
      </c>
      <c r="C62" s="256" t="s">
        <v>196</v>
      </c>
      <c r="D62" s="248" t="s">
        <v>124</v>
      </c>
      <c r="E62" s="249">
        <v>212</v>
      </c>
      <c r="F62" s="250"/>
      <c r="G62" s="251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0</v>
      </c>
      <c r="O62" s="229">
        <f>ROUND(E62*N62,2)</f>
        <v>0</v>
      </c>
      <c r="P62" s="229">
        <v>0</v>
      </c>
      <c r="Q62" s="229">
        <f>ROUND(E62*P62,2)</f>
        <v>0</v>
      </c>
      <c r="R62" s="229"/>
      <c r="S62" s="229" t="s">
        <v>106</v>
      </c>
      <c r="T62" s="229" t="s">
        <v>106</v>
      </c>
      <c r="U62" s="229">
        <v>9.2999999999999999E-2</v>
      </c>
      <c r="V62" s="229">
        <f>ROUND(E62*U62,2)</f>
        <v>19.72</v>
      </c>
      <c r="W62" s="229"/>
      <c r="X62" s="229" t="s">
        <v>107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108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40">
        <v>27</v>
      </c>
      <c r="B63" s="241" t="s">
        <v>197</v>
      </c>
      <c r="C63" s="254" t="s">
        <v>198</v>
      </c>
      <c r="D63" s="242" t="s">
        <v>124</v>
      </c>
      <c r="E63" s="243">
        <v>212</v>
      </c>
      <c r="F63" s="244"/>
      <c r="G63" s="245">
        <f>ROUND(E63*F63,2)</f>
        <v>0</v>
      </c>
      <c r="H63" s="230"/>
      <c r="I63" s="229">
        <f>ROUND(E63*H63,2)</f>
        <v>0</v>
      </c>
      <c r="J63" s="230"/>
      <c r="K63" s="229">
        <f>ROUND(E63*J63,2)</f>
        <v>0</v>
      </c>
      <c r="L63" s="229">
        <v>21</v>
      </c>
      <c r="M63" s="229">
        <f>G63*(1+L63/100)</f>
        <v>0</v>
      </c>
      <c r="N63" s="229">
        <v>0</v>
      </c>
      <c r="O63" s="229">
        <f>ROUND(E63*N63,2)</f>
        <v>0</v>
      </c>
      <c r="P63" s="229">
        <v>0</v>
      </c>
      <c r="Q63" s="229">
        <f>ROUND(E63*P63,2)</f>
        <v>0</v>
      </c>
      <c r="R63" s="229"/>
      <c r="S63" s="229" t="s">
        <v>106</v>
      </c>
      <c r="T63" s="229" t="s">
        <v>106</v>
      </c>
      <c r="U63" s="229">
        <v>3.6999999999999998E-2</v>
      </c>
      <c r="V63" s="229">
        <f>ROUND(E63*U63,2)</f>
        <v>7.84</v>
      </c>
      <c r="W63" s="229"/>
      <c r="X63" s="229" t="s">
        <v>107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108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27"/>
      <c r="B64" s="228"/>
      <c r="C64" s="255" t="s">
        <v>246</v>
      </c>
      <c r="D64" s="231"/>
      <c r="E64" s="232">
        <v>212</v>
      </c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10"/>
      <c r="Z64" s="210"/>
      <c r="AA64" s="210"/>
      <c r="AB64" s="210"/>
      <c r="AC64" s="210"/>
      <c r="AD64" s="210"/>
      <c r="AE64" s="210"/>
      <c r="AF64" s="210"/>
      <c r="AG64" s="210" t="s">
        <v>110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ht="22.5" outlineLevel="1" x14ac:dyDescent="0.2">
      <c r="A65" s="240">
        <v>28</v>
      </c>
      <c r="B65" s="241" t="s">
        <v>201</v>
      </c>
      <c r="C65" s="254" t="s">
        <v>202</v>
      </c>
      <c r="D65" s="242" t="s">
        <v>203</v>
      </c>
      <c r="E65" s="243">
        <v>2.5249999999999999</v>
      </c>
      <c r="F65" s="244"/>
      <c r="G65" s="245">
        <f>ROUND(E65*F65,2)</f>
        <v>0</v>
      </c>
      <c r="H65" s="230"/>
      <c r="I65" s="229">
        <f>ROUND(E65*H65,2)</f>
        <v>0</v>
      </c>
      <c r="J65" s="230"/>
      <c r="K65" s="229">
        <f>ROUND(E65*J65,2)</f>
        <v>0</v>
      </c>
      <c r="L65" s="229">
        <v>21</v>
      </c>
      <c r="M65" s="229">
        <f>G65*(1+L65/100)</f>
        <v>0</v>
      </c>
      <c r="N65" s="229">
        <v>0.06</v>
      </c>
      <c r="O65" s="229">
        <f>ROUND(E65*N65,2)</f>
        <v>0.15</v>
      </c>
      <c r="P65" s="229">
        <v>0</v>
      </c>
      <c r="Q65" s="229">
        <f>ROUND(E65*P65,2)</f>
        <v>0</v>
      </c>
      <c r="R65" s="229" t="s">
        <v>171</v>
      </c>
      <c r="S65" s="229" t="s">
        <v>106</v>
      </c>
      <c r="T65" s="229" t="s">
        <v>106</v>
      </c>
      <c r="U65" s="229">
        <v>0</v>
      </c>
      <c r="V65" s="229">
        <f>ROUND(E65*U65,2)</f>
        <v>0</v>
      </c>
      <c r="W65" s="229"/>
      <c r="X65" s="229" t="s">
        <v>172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173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27"/>
      <c r="B66" s="228"/>
      <c r="C66" s="255" t="s">
        <v>265</v>
      </c>
      <c r="D66" s="231"/>
      <c r="E66" s="232">
        <v>2.5249999999999999</v>
      </c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10"/>
      <c r="Z66" s="210"/>
      <c r="AA66" s="210"/>
      <c r="AB66" s="210"/>
      <c r="AC66" s="210"/>
      <c r="AD66" s="210"/>
      <c r="AE66" s="210"/>
      <c r="AF66" s="210"/>
      <c r="AG66" s="210" t="s">
        <v>110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40">
        <v>29</v>
      </c>
      <c r="B67" s="241" t="s">
        <v>205</v>
      </c>
      <c r="C67" s="254" t="s">
        <v>206</v>
      </c>
      <c r="D67" s="242" t="s">
        <v>203</v>
      </c>
      <c r="E67" s="243">
        <v>163.62</v>
      </c>
      <c r="F67" s="244"/>
      <c r="G67" s="245">
        <f>ROUND(E67*F67,2)</f>
        <v>0</v>
      </c>
      <c r="H67" s="230"/>
      <c r="I67" s="229">
        <f>ROUND(E67*H67,2)</f>
        <v>0</v>
      </c>
      <c r="J67" s="230"/>
      <c r="K67" s="229">
        <f>ROUND(E67*J67,2)</f>
        <v>0</v>
      </c>
      <c r="L67" s="229">
        <v>21</v>
      </c>
      <c r="M67" s="229">
        <f>G67*(1+L67/100)</f>
        <v>0</v>
      </c>
      <c r="N67" s="229">
        <v>8.2100000000000006E-2</v>
      </c>
      <c r="O67" s="229">
        <f>ROUND(E67*N67,2)</f>
        <v>13.43</v>
      </c>
      <c r="P67" s="229">
        <v>0</v>
      </c>
      <c r="Q67" s="229">
        <f>ROUND(E67*P67,2)</f>
        <v>0</v>
      </c>
      <c r="R67" s="229" t="s">
        <v>171</v>
      </c>
      <c r="S67" s="229" t="s">
        <v>106</v>
      </c>
      <c r="T67" s="229" t="s">
        <v>106</v>
      </c>
      <c r="U67" s="229">
        <v>0</v>
      </c>
      <c r="V67" s="229">
        <f>ROUND(E67*U67,2)</f>
        <v>0</v>
      </c>
      <c r="W67" s="229"/>
      <c r="X67" s="229" t="s">
        <v>172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173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7"/>
      <c r="B68" s="228"/>
      <c r="C68" s="255" t="s">
        <v>266</v>
      </c>
      <c r="D68" s="231"/>
      <c r="E68" s="232">
        <v>163.62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10"/>
      <c r="Z68" s="210"/>
      <c r="AA68" s="210"/>
      <c r="AB68" s="210"/>
      <c r="AC68" s="210"/>
      <c r="AD68" s="210"/>
      <c r="AE68" s="210"/>
      <c r="AF68" s="210"/>
      <c r="AG68" s="210" t="s">
        <v>110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40">
        <v>30</v>
      </c>
      <c r="B69" s="241" t="s">
        <v>208</v>
      </c>
      <c r="C69" s="254" t="s">
        <v>209</v>
      </c>
      <c r="D69" s="242" t="s">
        <v>203</v>
      </c>
      <c r="E69" s="243">
        <v>36.36</v>
      </c>
      <c r="F69" s="244"/>
      <c r="G69" s="245">
        <f>ROUND(E69*F69,2)</f>
        <v>0</v>
      </c>
      <c r="H69" s="230"/>
      <c r="I69" s="229">
        <f>ROUND(E69*H69,2)</f>
        <v>0</v>
      </c>
      <c r="J69" s="230"/>
      <c r="K69" s="229">
        <f>ROUND(E69*J69,2)</f>
        <v>0</v>
      </c>
      <c r="L69" s="229">
        <v>21</v>
      </c>
      <c r="M69" s="229">
        <f>G69*(1+L69/100)</f>
        <v>0</v>
      </c>
      <c r="N69" s="229">
        <v>4.8300000000000003E-2</v>
      </c>
      <c r="O69" s="229">
        <f>ROUND(E69*N69,2)</f>
        <v>1.76</v>
      </c>
      <c r="P69" s="229">
        <v>0</v>
      </c>
      <c r="Q69" s="229">
        <f>ROUND(E69*P69,2)</f>
        <v>0</v>
      </c>
      <c r="R69" s="229" t="s">
        <v>171</v>
      </c>
      <c r="S69" s="229" t="s">
        <v>106</v>
      </c>
      <c r="T69" s="229" t="s">
        <v>106</v>
      </c>
      <c r="U69" s="229">
        <v>0</v>
      </c>
      <c r="V69" s="229">
        <f>ROUND(E69*U69,2)</f>
        <v>0</v>
      </c>
      <c r="W69" s="229"/>
      <c r="X69" s="229" t="s">
        <v>172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173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27"/>
      <c r="B70" s="228"/>
      <c r="C70" s="255" t="s">
        <v>267</v>
      </c>
      <c r="D70" s="231"/>
      <c r="E70" s="232">
        <v>36.36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10"/>
      <c r="Z70" s="210"/>
      <c r="AA70" s="210"/>
      <c r="AB70" s="210"/>
      <c r="AC70" s="210"/>
      <c r="AD70" s="210"/>
      <c r="AE70" s="210"/>
      <c r="AF70" s="210"/>
      <c r="AG70" s="210" t="s">
        <v>110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0">
        <v>31</v>
      </c>
      <c r="B71" s="241" t="s">
        <v>211</v>
      </c>
      <c r="C71" s="254" t="s">
        <v>212</v>
      </c>
      <c r="D71" s="242" t="s">
        <v>203</v>
      </c>
      <c r="E71" s="243">
        <v>14.14</v>
      </c>
      <c r="F71" s="244"/>
      <c r="G71" s="245">
        <f>ROUND(E71*F71,2)</f>
        <v>0</v>
      </c>
      <c r="H71" s="230"/>
      <c r="I71" s="229">
        <f>ROUND(E71*H71,2)</f>
        <v>0</v>
      </c>
      <c r="J71" s="230"/>
      <c r="K71" s="229">
        <f>ROUND(E71*J71,2)</f>
        <v>0</v>
      </c>
      <c r="L71" s="229">
        <v>21</v>
      </c>
      <c r="M71" s="229">
        <f>G71*(1+L71/100)</f>
        <v>0</v>
      </c>
      <c r="N71" s="229">
        <v>6.7000000000000004E-2</v>
      </c>
      <c r="O71" s="229">
        <f>ROUND(E71*N71,2)</f>
        <v>0.95</v>
      </c>
      <c r="P71" s="229">
        <v>0</v>
      </c>
      <c r="Q71" s="229">
        <f>ROUND(E71*P71,2)</f>
        <v>0</v>
      </c>
      <c r="R71" s="229" t="s">
        <v>171</v>
      </c>
      <c r="S71" s="229" t="s">
        <v>106</v>
      </c>
      <c r="T71" s="229" t="s">
        <v>106</v>
      </c>
      <c r="U71" s="229">
        <v>0</v>
      </c>
      <c r="V71" s="229">
        <f>ROUND(E71*U71,2)</f>
        <v>0</v>
      </c>
      <c r="W71" s="229"/>
      <c r="X71" s="229" t="s">
        <v>172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173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7"/>
      <c r="B72" s="228"/>
      <c r="C72" s="255" t="s">
        <v>268</v>
      </c>
      <c r="D72" s="231"/>
      <c r="E72" s="232">
        <v>14.14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10"/>
      <c r="Z72" s="210"/>
      <c r="AA72" s="210"/>
      <c r="AB72" s="210"/>
      <c r="AC72" s="210"/>
      <c r="AD72" s="210"/>
      <c r="AE72" s="210"/>
      <c r="AF72" s="210"/>
      <c r="AG72" s="210" t="s">
        <v>110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x14ac:dyDescent="0.2">
      <c r="A73" s="234" t="s">
        <v>101</v>
      </c>
      <c r="B73" s="235" t="s">
        <v>69</v>
      </c>
      <c r="C73" s="253" t="s">
        <v>70</v>
      </c>
      <c r="D73" s="236"/>
      <c r="E73" s="237"/>
      <c r="F73" s="238"/>
      <c r="G73" s="239">
        <f>SUMIF(AG74:AG74,"&lt;&gt;NOR",G74:G74)</f>
        <v>0</v>
      </c>
      <c r="H73" s="233"/>
      <c r="I73" s="233">
        <f>SUM(I74:I74)</f>
        <v>0</v>
      </c>
      <c r="J73" s="233"/>
      <c r="K73" s="233">
        <f>SUM(K74:K74)</f>
        <v>0</v>
      </c>
      <c r="L73" s="233"/>
      <c r="M73" s="233">
        <f>SUM(M74:M74)</f>
        <v>0</v>
      </c>
      <c r="N73" s="233"/>
      <c r="O73" s="233">
        <f>SUM(O74:O74)</f>
        <v>0</v>
      </c>
      <c r="P73" s="233"/>
      <c r="Q73" s="233">
        <f>SUM(Q74:Q74)</f>
        <v>0</v>
      </c>
      <c r="R73" s="233"/>
      <c r="S73" s="233"/>
      <c r="T73" s="233"/>
      <c r="U73" s="233"/>
      <c r="V73" s="233">
        <f>SUM(V74:V74)</f>
        <v>114.58</v>
      </c>
      <c r="W73" s="233"/>
      <c r="X73" s="233"/>
      <c r="AG73" t="s">
        <v>102</v>
      </c>
    </row>
    <row r="74" spans="1:60" outlineLevel="1" x14ac:dyDescent="0.2">
      <c r="A74" s="246">
        <v>32</v>
      </c>
      <c r="B74" s="247" t="s">
        <v>214</v>
      </c>
      <c r="C74" s="256" t="s">
        <v>215</v>
      </c>
      <c r="D74" s="248" t="s">
        <v>216</v>
      </c>
      <c r="E74" s="249">
        <v>293.80621000000002</v>
      </c>
      <c r="F74" s="250"/>
      <c r="G74" s="251">
        <f>ROUND(E74*F74,2)</f>
        <v>0</v>
      </c>
      <c r="H74" s="230"/>
      <c r="I74" s="229">
        <f>ROUND(E74*H74,2)</f>
        <v>0</v>
      </c>
      <c r="J74" s="230"/>
      <c r="K74" s="229">
        <f>ROUND(E74*J74,2)</f>
        <v>0</v>
      </c>
      <c r="L74" s="229">
        <v>21</v>
      </c>
      <c r="M74" s="229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29"/>
      <c r="S74" s="229" t="s">
        <v>106</v>
      </c>
      <c r="T74" s="229" t="s">
        <v>106</v>
      </c>
      <c r="U74" s="229">
        <v>0.39</v>
      </c>
      <c r="V74" s="229">
        <f>ROUND(E74*U74,2)</f>
        <v>114.58</v>
      </c>
      <c r="W74" s="229"/>
      <c r="X74" s="229" t="s">
        <v>217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218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x14ac:dyDescent="0.2">
      <c r="A75" s="234" t="s">
        <v>101</v>
      </c>
      <c r="B75" s="235" t="s">
        <v>71</v>
      </c>
      <c r="C75" s="253" t="s">
        <v>72</v>
      </c>
      <c r="D75" s="236"/>
      <c r="E75" s="237"/>
      <c r="F75" s="238"/>
      <c r="G75" s="239">
        <f>SUMIF(AG76:AG83,"&lt;&gt;NOR",G76:G83)</f>
        <v>0</v>
      </c>
      <c r="H75" s="233"/>
      <c r="I75" s="233">
        <f>SUM(I76:I83)</f>
        <v>0</v>
      </c>
      <c r="J75" s="233"/>
      <c r="K75" s="233">
        <f>SUM(K76:K83)</f>
        <v>0</v>
      </c>
      <c r="L75" s="233"/>
      <c r="M75" s="233">
        <f>SUM(M76:M83)</f>
        <v>0</v>
      </c>
      <c r="N75" s="233"/>
      <c r="O75" s="233">
        <f>SUM(O76:O83)</f>
        <v>0</v>
      </c>
      <c r="P75" s="233"/>
      <c r="Q75" s="233">
        <f>SUM(Q76:Q83)</f>
        <v>0</v>
      </c>
      <c r="R75" s="233"/>
      <c r="S75" s="233"/>
      <c r="T75" s="233"/>
      <c r="U75" s="233"/>
      <c r="V75" s="233">
        <f>SUM(V76:V83)</f>
        <v>76.7</v>
      </c>
      <c r="W75" s="233"/>
      <c r="X75" s="233"/>
      <c r="AG75" t="s">
        <v>102</v>
      </c>
    </row>
    <row r="76" spans="1:60" outlineLevel="1" x14ac:dyDescent="0.2">
      <c r="A76" s="240">
        <v>33</v>
      </c>
      <c r="B76" s="241" t="s">
        <v>219</v>
      </c>
      <c r="C76" s="254" t="s">
        <v>220</v>
      </c>
      <c r="D76" s="242" t="s">
        <v>216</v>
      </c>
      <c r="E76" s="243">
        <v>96.766000000000005</v>
      </c>
      <c r="F76" s="244"/>
      <c r="G76" s="245">
        <f>ROUND(E76*F76,2)</f>
        <v>0</v>
      </c>
      <c r="H76" s="230"/>
      <c r="I76" s="229">
        <f>ROUND(E76*H76,2)</f>
        <v>0</v>
      </c>
      <c r="J76" s="230"/>
      <c r="K76" s="229">
        <f>ROUND(E76*J76,2)</f>
        <v>0</v>
      </c>
      <c r="L76" s="229">
        <v>21</v>
      </c>
      <c r="M76" s="229">
        <f>G76*(1+L76/100)</f>
        <v>0</v>
      </c>
      <c r="N76" s="229">
        <v>0</v>
      </c>
      <c r="O76" s="229">
        <f>ROUND(E76*N76,2)</f>
        <v>0</v>
      </c>
      <c r="P76" s="229">
        <v>0</v>
      </c>
      <c r="Q76" s="229">
        <f>ROUND(E76*P76,2)</f>
        <v>0</v>
      </c>
      <c r="R76" s="229"/>
      <c r="S76" s="229" t="s">
        <v>106</v>
      </c>
      <c r="T76" s="229" t="s">
        <v>106</v>
      </c>
      <c r="U76" s="229">
        <v>0</v>
      </c>
      <c r="V76" s="229">
        <f>ROUND(E76*U76,2)</f>
        <v>0</v>
      </c>
      <c r="W76" s="229"/>
      <c r="X76" s="229" t="s">
        <v>107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108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27"/>
      <c r="B77" s="228"/>
      <c r="C77" s="255" t="s">
        <v>269</v>
      </c>
      <c r="D77" s="231"/>
      <c r="E77" s="232">
        <v>96.766000000000005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10"/>
      <c r="Z77" s="210"/>
      <c r="AA77" s="210"/>
      <c r="AB77" s="210"/>
      <c r="AC77" s="210"/>
      <c r="AD77" s="210"/>
      <c r="AE77" s="210"/>
      <c r="AF77" s="210"/>
      <c r="AG77" s="210" t="s">
        <v>110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40">
        <v>34</v>
      </c>
      <c r="B78" s="241" t="s">
        <v>222</v>
      </c>
      <c r="C78" s="254" t="s">
        <v>223</v>
      </c>
      <c r="D78" s="242" t="s">
        <v>216</v>
      </c>
      <c r="E78" s="243">
        <v>57.79</v>
      </c>
      <c r="F78" s="244"/>
      <c r="G78" s="245">
        <f>ROUND(E78*F78,2)</f>
        <v>0</v>
      </c>
      <c r="H78" s="230"/>
      <c r="I78" s="229">
        <f>ROUND(E78*H78,2)</f>
        <v>0</v>
      </c>
      <c r="J78" s="230"/>
      <c r="K78" s="229">
        <f>ROUND(E78*J78,2)</f>
        <v>0</v>
      </c>
      <c r="L78" s="229">
        <v>21</v>
      </c>
      <c r="M78" s="229">
        <f>G78*(1+L78/100)</f>
        <v>0</v>
      </c>
      <c r="N78" s="229">
        <v>0</v>
      </c>
      <c r="O78" s="229">
        <f>ROUND(E78*N78,2)</f>
        <v>0</v>
      </c>
      <c r="P78" s="229">
        <v>0</v>
      </c>
      <c r="Q78" s="229">
        <f>ROUND(E78*P78,2)</f>
        <v>0</v>
      </c>
      <c r="R78" s="229"/>
      <c r="S78" s="229" t="s">
        <v>106</v>
      </c>
      <c r="T78" s="229" t="s">
        <v>106</v>
      </c>
      <c r="U78" s="229">
        <v>0</v>
      </c>
      <c r="V78" s="229">
        <f>ROUND(E78*U78,2)</f>
        <v>0</v>
      </c>
      <c r="W78" s="229"/>
      <c r="X78" s="229" t="s">
        <v>107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108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27"/>
      <c r="B79" s="228"/>
      <c r="C79" s="255" t="s">
        <v>270</v>
      </c>
      <c r="D79" s="231"/>
      <c r="E79" s="232">
        <v>57.79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10"/>
      <c r="Z79" s="210"/>
      <c r="AA79" s="210"/>
      <c r="AB79" s="210"/>
      <c r="AC79" s="210"/>
      <c r="AD79" s="210"/>
      <c r="AE79" s="210"/>
      <c r="AF79" s="210"/>
      <c r="AG79" s="210" t="s">
        <v>110</v>
      </c>
      <c r="AH79" s="210">
        <v>0</v>
      </c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40">
        <v>35</v>
      </c>
      <c r="B80" s="241" t="s">
        <v>225</v>
      </c>
      <c r="C80" s="254" t="s">
        <v>226</v>
      </c>
      <c r="D80" s="242" t="s">
        <v>216</v>
      </c>
      <c r="E80" s="243">
        <v>1.98</v>
      </c>
      <c r="F80" s="244"/>
      <c r="G80" s="245">
        <f>ROUND(E80*F80,2)</f>
        <v>0</v>
      </c>
      <c r="H80" s="230"/>
      <c r="I80" s="229">
        <f>ROUND(E80*H80,2)</f>
        <v>0</v>
      </c>
      <c r="J80" s="230"/>
      <c r="K80" s="229">
        <f>ROUND(E80*J80,2)</f>
        <v>0</v>
      </c>
      <c r="L80" s="229">
        <v>21</v>
      </c>
      <c r="M80" s="229">
        <f>G80*(1+L80/100)</f>
        <v>0</v>
      </c>
      <c r="N80" s="229">
        <v>0</v>
      </c>
      <c r="O80" s="229">
        <f>ROUND(E80*N80,2)</f>
        <v>0</v>
      </c>
      <c r="P80" s="229">
        <v>0</v>
      </c>
      <c r="Q80" s="229">
        <f>ROUND(E80*P80,2)</f>
        <v>0</v>
      </c>
      <c r="R80" s="229"/>
      <c r="S80" s="229" t="s">
        <v>106</v>
      </c>
      <c r="T80" s="229" t="s">
        <v>106</v>
      </c>
      <c r="U80" s="229">
        <v>0</v>
      </c>
      <c r="V80" s="229">
        <f>ROUND(E80*U80,2)</f>
        <v>0</v>
      </c>
      <c r="W80" s="229"/>
      <c r="X80" s="229" t="s">
        <v>107</v>
      </c>
      <c r="Y80" s="210"/>
      <c r="Z80" s="210"/>
      <c r="AA80" s="210"/>
      <c r="AB80" s="210"/>
      <c r="AC80" s="210"/>
      <c r="AD80" s="210"/>
      <c r="AE80" s="210"/>
      <c r="AF80" s="210"/>
      <c r="AG80" s="210" t="s">
        <v>108</v>
      </c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27"/>
      <c r="B81" s="228"/>
      <c r="C81" s="255" t="s">
        <v>271</v>
      </c>
      <c r="D81" s="231"/>
      <c r="E81" s="232">
        <v>1.98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10"/>
      <c r="Z81" s="210"/>
      <c r="AA81" s="210"/>
      <c r="AB81" s="210"/>
      <c r="AC81" s="210"/>
      <c r="AD81" s="210"/>
      <c r="AE81" s="210"/>
      <c r="AF81" s="210"/>
      <c r="AG81" s="210" t="s">
        <v>110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6">
        <v>36</v>
      </c>
      <c r="B82" s="247" t="s">
        <v>228</v>
      </c>
      <c r="C82" s="256" t="s">
        <v>229</v>
      </c>
      <c r="D82" s="248" t="s">
        <v>216</v>
      </c>
      <c r="E82" s="249">
        <v>156.536</v>
      </c>
      <c r="F82" s="250"/>
      <c r="G82" s="251">
        <f>ROUND(E82*F82,2)</f>
        <v>0</v>
      </c>
      <c r="H82" s="230"/>
      <c r="I82" s="229">
        <f>ROUND(E82*H82,2)</f>
        <v>0</v>
      </c>
      <c r="J82" s="230"/>
      <c r="K82" s="229">
        <f>ROUND(E82*J82,2)</f>
        <v>0</v>
      </c>
      <c r="L82" s="229">
        <v>21</v>
      </c>
      <c r="M82" s="229">
        <f>G82*(1+L82/100)</f>
        <v>0</v>
      </c>
      <c r="N82" s="229">
        <v>0</v>
      </c>
      <c r="O82" s="229">
        <f>ROUND(E82*N82,2)</f>
        <v>0</v>
      </c>
      <c r="P82" s="229">
        <v>0</v>
      </c>
      <c r="Q82" s="229">
        <f>ROUND(E82*P82,2)</f>
        <v>0</v>
      </c>
      <c r="R82" s="229"/>
      <c r="S82" s="229" t="s">
        <v>106</v>
      </c>
      <c r="T82" s="229" t="s">
        <v>106</v>
      </c>
      <c r="U82" s="229">
        <v>0.49</v>
      </c>
      <c r="V82" s="229">
        <f>ROUND(E82*U82,2)</f>
        <v>76.7</v>
      </c>
      <c r="W82" s="229"/>
      <c r="X82" s="229" t="s">
        <v>230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231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46">
        <v>37</v>
      </c>
      <c r="B83" s="247" t="s">
        <v>232</v>
      </c>
      <c r="C83" s="256" t="s">
        <v>233</v>
      </c>
      <c r="D83" s="248" t="s">
        <v>216</v>
      </c>
      <c r="E83" s="249">
        <v>2661.1120000000001</v>
      </c>
      <c r="F83" s="250"/>
      <c r="G83" s="251">
        <f>ROUND(E83*F83,2)</f>
        <v>0</v>
      </c>
      <c r="H83" s="230"/>
      <c r="I83" s="229">
        <f>ROUND(E83*H83,2)</f>
        <v>0</v>
      </c>
      <c r="J83" s="230"/>
      <c r="K83" s="229">
        <f>ROUND(E83*J83,2)</f>
        <v>0</v>
      </c>
      <c r="L83" s="229">
        <v>21</v>
      </c>
      <c r="M83" s="229">
        <f>G83*(1+L83/100)</f>
        <v>0</v>
      </c>
      <c r="N83" s="229">
        <v>0</v>
      </c>
      <c r="O83" s="229">
        <f>ROUND(E83*N83,2)</f>
        <v>0</v>
      </c>
      <c r="P83" s="229">
        <v>0</v>
      </c>
      <c r="Q83" s="229">
        <f>ROUND(E83*P83,2)</f>
        <v>0</v>
      </c>
      <c r="R83" s="229"/>
      <c r="S83" s="229" t="s">
        <v>106</v>
      </c>
      <c r="T83" s="229" t="s">
        <v>106</v>
      </c>
      <c r="U83" s="229">
        <v>0</v>
      </c>
      <c r="V83" s="229">
        <f>ROUND(E83*U83,2)</f>
        <v>0</v>
      </c>
      <c r="W83" s="229"/>
      <c r="X83" s="229" t="s">
        <v>230</v>
      </c>
      <c r="Y83" s="210"/>
      <c r="Z83" s="210"/>
      <c r="AA83" s="210"/>
      <c r="AB83" s="210"/>
      <c r="AC83" s="210"/>
      <c r="AD83" s="210"/>
      <c r="AE83" s="210"/>
      <c r="AF83" s="210"/>
      <c r="AG83" s="210" t="s">
        <v>231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x14ac:dyDescent="0.2">
      <c r="A84" s="234" t="s">
        <v>101</v>
      </c>
      <c r="B84" s="235" t="s">
        <v>74</v>
      </c>
      <c r="C84" s="253" t="s">
        <v>29</v>
      </c>
      <c r="D84" s="236"/>
      <c r="E84" s="237"/>
      <c r="F84" s="238"/>
      <c r="G84" s="239">
        <f>SUMIF(AG85:AG86,"&lt;&gt;NOR",G85:G86)</f>
        <v>0</v>
      </c>
      <c r="H84" s="233"/>
      <c r="I84" s="233">
        <f>SUM(I85:I86)</f>
        <v>0</v>
      </c>
      <c r="J84" s="233"/>
      <c r="K84" s="233">
        <f>SUM(K85:K86)</f>
        <v>0</v>
      </c>
      <c r="L84" s="233"/>
      <c r="M84" s="233">
        <f>SUM(M85:M86)</f>
        <v>0</v>
      </c>
      <c r="N84" s="233"/>
      <c r="O84" s="233">
        <f>SUM(O85:O86)</f>
        <v>0</v>
      </c>
      <c r="P84" s="233"/>
      <c r="Q84" s="233">
        <f>SUM(Q85:Q86)</f>
        <v>0</v>
      </c>
      <c r="R84" s="233"/>
      <c r="S84" s="233"/>
      <c r="T84" s="233"/>
      <c r="U84" s="233"/>
      <c r="V84" s="233">
        <f>SUM(V85:V86)</f>
        <v>0</v>
      </c>
      <c r="W84" s="233"/>
      <c r="X84" s="233"/>
      <c r="AG84" t="s">
        <v>102</v>
      </c>
    </row>
    <row r="85" spans="1:60" outlineLevel="1" x14ac:dyDescent="0.2">
      <c r="A85" s="246">
        <v>38</v>
      </c>
      <c r="B85" s="247" t="s">
        <v>234</v>
      </c>
      <c r="C85" s="256" t="s">
        <v>235</v>
      </c>
      <c r="D85" s="248" t="s">
        <v>236</v>
      </c>
      <c r="E85" s="249">
        <v>1</v>
      </c>
      <c r="F85" s="250"/>
      <c r="G85" s="251">
        <f>ROUND(E85*F85,2)</f>
        <v>0</v>
      </c>
      <c r="H85" s="230"/>
      <c r="I85" s="229">
        <f>ROUND(E85*H85,2)</f>
        <v>0</v>
      </c>
      <c r="J85" s="230"/>
      <c r="K85" s="229">
        <f>ROUND(E85*J85,2)</f>
        <v>0</v>
      </c>
      <c r="L85" s="229">
        <v>21</v>
      </c>
      <c r="M85" s="229">
        <f>G85*(1+L85/100)</f>
        <v>0</v>
      </c>
      <c r="N85" s="229">
        <v>0</v>
      </c>
      <c r="O85" s="229">
        <f>ROUND(E85*N85,2)</f>
        <v>0</v>
      </c>
      <c r="P85" s="229">
        <v>0</v>
      </c>
      <c r="Q85" s="229">
        <f>ROUND(E85*P85,2)</f>
        <v>0</v>
      </c>
      <c r="R85" s="229"/>
      <c r="S85" s="229" t="s">
        <v>106</v>
      </c>
      <c r="T85" s="229" t="s">
        <v>184</v>
      </c>
      <c r="U85" s="229">
        <v>0</v>
      </c>
      <c r="V85" s="229">
        <f>ROUND(E85*U85,2)</f>
        <v>0</v>
      </c>
      <c r="W85" s="229"/>
      <c r="X85" s="229" t="s">
        <v>237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238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40">
        <v>39</v>
      </c>
      <c r="B86" s="241" t="s">
        <v>239</v>
      </c>
      <c r="C86" s="254" t="s">
        <v>240</v>
      </c>
      <c r="D86" s="242" t="s">
        <v>236</v>
      </c>
      <c r="E86" s="243">
        <v>1</v>
      </c>
      <c r="F86" s="244"/>
      <c r="G86" s="245">
        <f>ROUND(E86*F86,2)</f>
        <v>0</v>
      </c>
      <c r="H86" s="230"/>
      <c r="I86" s="229">
        <f>ROUND(E86*H86,2)</f>
        <v>0</v>
      </c>
      <c r="J86" s="230"/>
      <c r="K86" s="229">
        <f>ROUND(E86*J86,2)</f>
        <v>0</v>
      </c>
      <c r="L86" s="229">
        <v>21</v>
      </c>
      <c r="M86" s="229">
        <f>G86*(1+L86/100)</f>
        <v>0</v>
      </c>
      <c r="N86" s="229">
        <v>0</v>
      </c>
      <c r="O86" s="229">
        <f>ROUND(E86*N86,2)</f>
        <v>0</v>
      </c>
      <c r="P86" s="229">
        <v>0</v>
      </c>
      <c r="Q86" s="229">
        <f>ROUND(E86*P86,2)</f>
        <v>0</v>
      </c>
      <c r="R86" s="229"/>
      <c r="S86" s="229" t="s">
        <v>106</v>
      </c>
      <c r="T86" s="229" t="s">
        <v>184</v>
      </c>
      <c r="U86" s="229">
        <v>0</v>
      </c>
      <c r="V86" s="229">
        <f>ROUND(E86*U86,2)</f>
        <v>0</v>
      </c>
      <c r="W86" s="229"/>
      <c r="X86" s="229" t="s">
        <v>237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238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x14ac:dyDescent="0.2">
      <c r="A87" s="3"/>
      <c r="B87" s="4"/>
      <c r="C87" s="257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v>15</v>
      </c>
      <c r="AF87">
        <v>21</v>
      </c>
      <c r="AG87" t="s">
        <v>88</v>
      </c>
    </row>
    <row r="88" spans="1:60" x14ac:dyDescent="0.2">
      <c r="A88" s="213"/>
      <c r="B88" s="214" t="s">
        <v>31</v>
      </c>
      <c r="C88" s="258"/>
      <c r="D88" s="215"/>
      <c r="E88" s="216"/>
      <c r="F88" s="216"/>
      <c r="G88" s="252">
        <f>G8+G28+G54+G73+G75+G84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f>SUMIF(L7:L86,AE87,G7:G86)</f>
        <v>0</v>
      </c>
      <c r="AF88">
        <f>SUMIF(L7:L86,AF87,G7:G86)</f>
        <v>0</v>
      </c>
      <c r="AG88" t="s">
        <v>241</v>
      </c>
    </row>
    <row r="89" spans="1:60" x14ac:dyDescent="0.2">
      <c r="A89" s="3"/>
      <c r="B89" s="4"/>
      <c r="C89" s="257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3"/>
      <c r="B90" s="4"/>
      <c r="C90" s="257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">
      <c r="A91" s="217" t="s">
        <v>242</v>
      </c>
      <c r="B91" s="217"/>
      <c r="C91" s="259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">
      <c r="A92" s="218"/>
      <c r="B92" s="219"/>
      <c r="C92" s="260"/>
      <c r="D92" s="219"/>
      <c r="E92" s="219"/>
      <c r="F92" s="219"/>
      <c r="G92" s="22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G92" t="s">
        <v>243</v>
      </c>
    </row>
    <row r="93" spans="1:60" x14ac:dyDescent="0.2">
      <c r="A93" s="221"/>
      <c r="B93" s="222"/>
      <c r="C93" s="261"/>
      <c r="D93" s="222"/>
      <c r="E93" s="222"/>
      <c r="F93" s="222"/>
      <c r="G93" s="22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221"/>
      <c r="B94" s="222"/>
      <c r="C94" s="261"/>
      <c r="D94" s="222"/>
      <c r="E94" s="222"/>
      <c r="F94" s="222"/>
      <c r="G94" s="22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221"/>
      <c r="B95" s="222"/>
      <c r="C95" s="261"/>
      <c r="D95" s="222"/>
      <c r="E95" s="222"/>
      <c r="F95" s="222"/>
      <c r="G95" s="22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224"/>
      <c r="B96" s="225"/>
      <c r="C96" s="262"/>
      <c r="D96" s="225"/>
      <c r="E96" s="225"/>
      <c r="F96" s="225"/>
      <c r="G96" s="22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33" x14ac:dyDescent="0.2">
      <c r="A97" s="3"/>
      <c r="B97" s="4"/>
      <c r="C97" s="257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 x14ac:dyDescent="0.2">
      <c r="C98" s="263"/>
      <c r="D98" s="10"/>
      <c r="AG98" t="s">
        <v>244</v>
      </c>
    </row>
    <row r="99" spans="1:33" x14ac:dyDescent="0.2">
      <c r="D99" s="10"/>
    </row>
    <row r="100" spans="1:33" x14ac:dyDescent="0.2">
      <c r="D100" s="10"/>
    </row>
    <row r="101" spans="1:33" x14ac:dyDescent="0.2">
      <c r="D101" s="10"/>
    </row>
    <row r="102" spans="1:33" x14ac:dyDescent="0.2">
      <c r="D102" s="10"/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91:C91"/>
    <mergeCell ref="A92:G9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51</v>
      </c>
      <c r="C3" s="199" t="s">
        <v>52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51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SUMIF(AG9:AG26,"&lt;&gt;NOR",G9:G26)</f>
        <v>0</v>
      </c>
      <c r="H8" s="233"/>
      <c r="I8" s="233">
        <f>SUM(I9:I26)</f>
        <v>0</v>
      </c>
      <c r="J8" s="233"/>
      <c r="K8" s="233">
        <f>SUM(K9:K26)</f>
        <v>0</v>
      </c>
      <c r="L8" s="233"/>
      <c r="M8" s="233">
        <f>SUM(M9:M26)</f>
        <v>0</v>
      </c>
      <c r="N8" s="233"/>
      <c r="O8" s="233">
        <f>SUM(O9:O26)</f>
        <v>0</v>
      </c>
      <c r="P8" s="233"/>
      <c r="Q8" s="233">
        <f>SUM(Q9:Q26)</f>
        <v>252.26999999999998</v>
      </c>
      <c r="R8" s="233"/>
      <c r="S8" s="233"/>
      <c r="T8" s="233"/>
      <c r="U8" s="233"/>
      <c r="V8" s="233">
        <f>SUM(V9:V26)</f>
        <v>192.88999999999996</v>
      </c>
      <c r="W8" s="233"/>
      <c r="X8" s="233"/>
      <c r="AG8" t="s">
        <v>102</v>
      </c>
    </row>
    <row r="9" spans="1:60" outlineLevel="1" x14ac:dyDescent="0.2">
      <c r="A9" s="246">
        <v>1</v>
      </c>
      <c r="B9" s="247" t="s">
        <v>103</v>
      </c>
      <c r="C9" s="256" t="s">
        <v>104</v>
      </c>
      <c r="D9" s="248" t="s">
        <v>105</v>
      </c>
      <c r="E9" s="249">
        <v>382</v>
      </c>
      <c r="F9" s="250"/>
      <c r="G9" s="251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52.72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61.12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6">
        <v>2</v>
      </c>
      <c r="B10" s="247" t="s">
        <v>111</v>
      </c>
      <c r="C10" s="256" t="s">
        <v>112</v>
      </c>
      <c r="D10" s="248" t="s">
        <v>105</v>
      </c>
      <c r="E10" s="249">
        <v>382</v>
      </c>
      <c r="F10" s="250"/>
      <c r="G10" s="251">
        <f>ROUND(E10*F10,2)</f>
        <v>0</v>
      </c>
      <c r="H10" s="230"/>
      <c r="I10" s="229">
        <f>ROUND(E10*H10,2)</f>
        <v>0</v>
      </c>
      <c r="J10" s="230"/>
      <c r="K10" s="229">
        <f>ROUND(E10*J10,2)</f>
        <v>0</v>
      </c>
      <c r="L10" s="229">
        <v>21</v>
      </c>
      <c r="M10" s="229">
        <f>G10*(1+L10/100)</f>
        <v>0</v>
      </c>
      <c r="N10" s="229">
        <v>0</v>
      </c>
      <c r="O10" s="229">
        <f>ROUND(E10*N10,2)</f>
        <v>0</v>
      </c>
      <c r="P10" s="229">
        <v>0.22</v>
      </c>
      <c r="Q10" s="229">
        <f>ROUND(E10*P10,2)</f>
        <v>84.04</v>
      </c>
      <c r="R10" s="229"/>
      <c r="S10" s="229" t="s">
        <v>106</v>
      </c>
      <c r="T10" s="229" t="s">
        <v>106</v>
      </c>
      <c r="U10" s="229">
        <v>3.3000000000000002E-2</v>
      </c>
      <c r="V10" s="229">
        <f>ROUND(E10*U10,2)</f>
        <v>12.61</v>
      </c>
      <c r="W10" s="229"/>
      <c r="X10" s="229" t="s">
        <v>107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3</v>
      </c>
      <c r="B11" s="241" t="s">
        <v>113</v>
      </c>
      <c r="C11" s="254" t="s">
        <v>114</v>
      </c>
      <c r="D11" s="242" t="s">
        <v>105</v>
      </c>
      <c r="E11" s="243">
        <v>12</v>
      </c>
      <c r="F11" s="244"/>
      <c r="G11" s="245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0.33</v>
      </c>
      <c r="Q11" s="229">
        <f>ROUND(E11*P11,2)</f>
        <v>3.96</v>
      </c>
      <c r="R11" s="229"/>
      <c r="S11" s="229" t="s">
        <v>106</v>
      </c>
      <c r="T11" s="229" t="s">
        <v>106</v>
      </c>
      <c r="U11" s="229">
        <v>0.52649999999999997</v>
      </c>
      <c r="V11" s="229">
        <f>ROUND(E11*U11,2)</f>
        <v>6.32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/>
      <c r="B12" s="228"/>
      <c r="C12" s="255" t="s">
        <v>118</v>
      </c>
      <c r="D12" s="231"/>
      <c r="E12" s="232">
        <v>12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0"/>
      <c r="Z12" s="210"/>
      <c r="AA12" s="210"/>
      <c r="AB12" s="210"/>
      <c r="AC12" s="210"/>
      <c r="AD12" s="210"/>
      <c r="AE12" s="210"/>
      <c r="AF12" s="210"/>
      <c r="AG12" s="210" t="s">
        <v>110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4</v>
      </c>
      <c r="B13" s="241" t="s">
        <v>116</v>
      </c>
      <c r="C13" s="254" t="s">
        <v>117</v>
      </c>
      <c r="D13" s="242" t="s">
        <v>105</v>
      </c>
      <c r="E13" s="243">
        <v>12</v>
      </c>
      <c r="F13" s="244"/>
      <c r="G13" s="245">
        <f>ROUND(E13*F13,2)</f>
        <v>0</v>
      </c>
      <c r="H13" s="230"/>
      <c r="I13" s="229">
        <f>ROUND(E13*H13,2)</f>
        <v>0</v>
      </c>
      <c r="J13" s="230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0.22</v>
      </c>
      <c r="Q13" s="229">
        <f>ROUND(E13*P13,2)</f>
        <v>2.64</v>
      </c>
      <c r="R13" s="229"/>
      <c r="S13" s="229" t="s">
        <v>106</v>
      </c>
      <c r="T13" s="229" t="s">
        <v>106</v>
      </c>
      <c r="U13" s="229">
        <v>0.375</v>
      </c>
      <c r="V13" s="229">
        <f>ROUND(E13*U13,2)</f>
        <v>4.5</v>
      </c>
      <c r="W13" s="229"/>
      <c r="X13" s="229" t="s">
        <v>107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/>
      <c r="B14" s="228"/>
      <c r="C14" s="255" t="s">
        <v>118</v>
      </c>
      <c r="D14" s="231"/>
      <c r="E14" s="232">
        <v>12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0"/>
      <c r="Z14" s="210"/>
      <c r="AA14" s="210"/>
      <c r="AB14" s="210"/>
      <c r="AC14" s="210"/>
      <c r="AD14" s="210"/>
      <c r="AE14" s="210"/>
      <c r="AF14" s="210"/>
      <c r="AG14" s="210" t="s">
        <v>110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6">
        <v>5</v>
      </c>
      <c r="B15" s="247" t="s">
        <v>122</v>
      </c>
      <c r="C15" s="256" t="s">
        <v>123</v>
      </c>
      <c r="D15" s="248" t="s">
        <v>124</v>
      </c>
      <c r="E15" s="249">
        <v>133</v>
      </c>
      <c r="F15" s="250"/>
      <c r="G15" s="251">
        <f>ROUND(E15*F15,2)</f>
        <v>0</v>
      </c>
      <c r="H15" s="230"/>
      <c r="I15" s="229">
        <f>ROUND(E15*H15,2)</f>
        <v>0</v>
      </c>
      <c r="J15" s="230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0.22</v>
      </c>
      <c r="Q15" s="229">
        <f>ROUND(E15*P15,2)</f>
        <v>29.26</v>
      </c>
      <c r="R15" s="229"/>
      <c r="S15" s="229" t="s">
        <v>106</v>
      </c>
      <c r="T15" s="229" t="s">
        <v>106</v>
      </c>
      <c r="U15" s="229">
        <v>0.14299999999999999</v>
      </c>
      <c r="V15" s="229">
        <f>ROUND(E15*U15,2)</f>
        <v>19.02</v>
      </c>
      <c r="W15" s="229"/>
      <c r="X15" s="229" t="s">
        <v>107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6">
        <v>6</v>
      </c>
      <c r="B16" s="247" t="s">
        <v>126</v>
      </c>
      <c r="C16" s="256" t="s">
        <v>127</v>
      </c>
      <c r="D16" s="248" t="s">
        <v>124</v>
      </c>
      <c r="E16" s="249">
        <v>295</v>
      </c>
      <c r="F16" s="250"/>
      <c r="G16" s="251">
        <f>ROUND(E16*F16,2)</f>
        <v>0</v>
      </c>
      <c r="H16" s="230"/>
      <c r="I16" s="229">
        <f>ROUND(E16*H16,2)</f>
        <v>0</v>
      </c>
      <c r="J16" s="230"/>
      <c r="K16" s="229">
        <f>ROUND(E16*J16,2)</f>
        <v>0</v>
      </c>
      <c r="L16" s="229">
        <v>21</v>
      </c>
      <c r="M16" s="229">
        <f>G16*(1+L16/100)</f>
        <v>0</v>
      </c>
      <c r="N16" s="229">
        <v>0</v>
      </c>
      <c r="O16" s="229">
        <f>ROUND(E16*N16,2)</f>
        <v>0</v>
      </c>
      <c r="P16" s="229">
        <v>0.27</v>
      </c>
      <c r="Q16" s="229">
        <f>ROUND(E16*P16,2)</f>
        <v>79.650000000000006</v>
      </c>
      <c r="R16" s="229"/>
      <c r="S16" s="229" t="s">
        <v>106</v>
      </c>
      <c r="T16" s="229" t="s">
        <v>106</v>
      </c>
      <c r="U16" s="229">
        <v>0.123</v>
      </c>
      <c r="V16" s="229">
        <f>ROUND(E16*U16,2)</f>
        <v>36.29</v>
      </c>
      <c r="W16" s="229"/>
      <c r="X16" s="229" t="s">
        <v>107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7</v>
      </c>
      <c r="B17" s="241" t="s">
        <v>247</v>
      </c>
      <c r="C17" s="254" t="s">
        <v>248</v>
      </c>
      <c r="D17" s="242" t="s">
        <v>131</v>
      </c>
      <c r="E17" s="243">
        <v>48.98</v>
      </c>
      <c r="F17" s="244"/>
      <c r="G17" s="245">
        <f>ROUND(E17*F17,2)</f>
        <v>0</v>
      </c>
      <c r="H17" s="230"/>
      <c r="I17" s="229">
        <f>ROUND(E17*H17,2)</f>
        <v>0</v>
      </c>
      <c r="J17" s="230"/>
      <c r="K17" s="229">
        <f>ROUND(E17*J17,2)</f>
        <v>0</v>
      </c>
      <c r="L17" s="229">
        <v>21</v>
      </c>
      <c r="M17" s="229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29"/>
      <c r="S17" s="229" t="s">
        <v>106</v>
      </c>
      <c r="T17" s="229" t="s">
        <v>106</v>
      </c>
      <c r="U17" s="229">
        <v>0.42199999999999999</v>
      </c>
      <c r="V17" s="229">
        <f>ROUND(E17*U17,2)</f>
        <v>20.67</v>
      </c>
      <c r="W17" s="229"/>
      <c r="X17" s="229" t="s">
        <v>107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108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7"/>
      <c r="B18" s="228"/>
      <c r="C18" s="255" t="s">
        <v>272</v>
      </c>
      <c r="D18" s="231"/>
      <c r="E18" s="232">
        <v>48.98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10"/>
      <c r="Z18" s="210"/>
      <c r="AA18" s="210"/>
      <c r="AB18" s="210"/>
      <c r="AC18" s="210"/>
      <c r="AD18" s="210"/>
      <c r="AE18" s="210"/>
      <c r="AF18" s="210"/>
      <c r="AG18" s="210" t="s">
        <v>110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0">
        <v>8</v>
      </c>
      <c r="B19" s="241" t="s">
        <v>133</v>
      </c>
      <c r="C19" s="254" t="s">
        <v>134</v>
      </c>
      <c r="D19" s="242" t="s">
        <v>131</v>
      </c>
      <c r="E19" s="243">
        <v>24.49</v>
      </c>
      <c r="F19" s="244"/>
      <c r="G19" s="245">
        <f>ROUND(E19*F19,2)</f>
        <v>0</v>
      </c>
      <c r="H19" s="230"/>
      <c r="I19" s="229">
        <f>ROUND(E19*H19,2)</f>
        <v>0</v>
      </c>
      <c r="J19" s="230"/>
      <c r="K19" s="229">
        <f>ROUND(E19*J19,2)</f>
        <v>0</v>
      </c>
      <c r="L19" s="229">
        <v>21</v>
      </c>
      <c r="M19" s="229">
        <f>G19*(1+L19/100)</f>
        <v>0</v>
      </c>
      <c r="N19" s="229">
        <v>0</v>
      </c>
      <c r="O19" s="229">
        <f>ROUND(E19*N19,2)</f>
        <v>0</v>
      </c>
      <c r="P19" s="229">
        <v>0</v>
      </c>
      <c r="Q19" s="229">
        <f>ROUND(E19*P19,2)</f>
        <v>0</v>
      </c>
      <c r="R19" s="229"/>
      <c r="S19" s="229" t="s">
        <v>106</v>
      </c>
      <c r="T19" s="229" t="s">
        <v>106</v>
      </c>
      <c r="U19" s="229">
        <v>8.7999999999999995E-2</v>
      </c>
      <c r="V19" s="229">
        <f>ROUND(E19*U19,2)</f>
        <v>2.16</v>
      </c>
      <c r="W19" s="229"/>
      <c r="X19" s="229" t="s">
        <v>107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/>
      <c r="B20" s="228"/>
      <c r="C20" s="255" t="s">
        <v>273</v>
      </c>
      <c r="D20" s="231"/>
      <c r="E20" s="232">
        <v>24.49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10"/>
      <c r="Z20" s="210"/>
      <c r="AA20" s="210"/>
      <c r="AB20" s="210"/>
      <c r="AC20" s="210"/>
      <c r="AD20" s="210"/>
      <c r="AE20" s="210"/>
      <c r="AF20" s="210"/>
      <c r="AG20" s="210" t="s">
        <v>110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46">
        <v>9</v>
      </c>
      <c r="B21" s="247" t="s">
        <v>136</v>
      </c>
      <c r="C21" s="256" t="s">
        <v>137</v>
      </c>
      <c r="D21" s="248" t="s">
        <v>131</v>
      </c>
      <c r="E21" s="249">
        <v>48.98</v>
      </c>
      <c r="F21" s="250"/>
      <c r="G21" s="251">
        <f>ROUND(E21*F21,2)</f>
        <v>0</v>
      </c>
      <c r="H21" s="230"/>
      <c r="I21" s="229">
        <f>ROUND(E21*H21,2)</f>
        <v>0</v>
      </c>
      <c r="J21" s="230"/>
      <c r="K21" s="229">
        <f>ROUND(E21*J21,2)</f>
        <v>0</v>
      </c>
      <c r="L21" s="229">
        <v>21</v>
      </c>
      <c r="M21" s="229">
        <f>G21*(1+L21/100)</f>
        <v>0</v>
      </c>
      <c r="N21" s="229">
        <v>0</v>
      </c>
      <c r="O21" s="229">
        <f>ROUND(E21*N21,2)</f>
        <v>0</v>
      </c>
      <c r="P21" s="229">
        <v>0</v>
      </c>
      <c r="Q21" s="229">
        <f>ROUND(E21*P21,2)</f>
        <v>0</v>
      </c>
      <c r="R21" s="229"/>
      <c r="S21" s="229" t="s">
        <v>106</v>
      </c>
      <c r="T21" s="229" t="s">
        <v>106</v>
      </c>
      <c r="U21" s="229">
        <v>1.0999999999999999E-2</v>
      </c>
      <c r="V21" s="229">
        <f>ROUND(E21*U21,2)</f>
        <v>0.54</v>
      </c>
      <c r="W21" s="229"/>
      <c r="X21" s="229" t="s">
        <v>107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10</v>
      </c>
      <c r="B22" s="241" t="s">
        <v>138</v>
      </c>
      <c r="C22" s="254" t="s">
        <v>139</v>
      </c>
      <c r="D22" s="242" t="s">
        <v>105</v>
      </c>
      <c r="E22" s="243">
        <v>309</v>
      </c>
      <c r="F22" s="244"/>
      <c r="G22" s="245">
        <f>ROUND(E22*F22,2)</f>
        <v>0</v>
      </c>
      <c r="H22" s="230"/>
      <c r="I22" s="229">
        <f>ROUND(E22*H22,2)</f>
        <v>0</v>
      </c>
      <c r="J22" s="230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/>
      <c r="S22" s="229" t="s">
        <v>106</v>
      </c>
      <c r="T22" s="229" t="s">
        <v>106</v>
      </c>
      <c r="U22" s="229">
        <v>9.6000000000000002E-2</v>
      </c>
      <c r="V22" s="229">
        <f>ROUND(E22*U22,2)</f>
        <v>29.66</v>
      </c>
      <c r="W22" s="229"/>
      <c r="X22" s="229" t="s">
        <v>107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/>
      <c r="B23" s="228"/>
      <c r="C23" s="255" t="s">
        <v>274</v>
      </c>
      <c r="D23" s="231"/>
      <c r="E23" s="232">
        <v>239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10"/>
      <c r="Z23" s="210"/>
      <c r="AA23" s="210"/>
      <c r="AB23" s="210"/>
      <c r="AC23" s="210"/>
      <c r="AD23" s="210"/>
      <c r="AE23" s="210"/>
      <c r="AF23" s="210"/>
      <c r="AG23" s="210" t="s">
        <v>110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/>
      <c r="B24" s="228"/>
      <c r="C24" s="255" t="s">
        <v>275</v>
      </c>
      <c r="D24" s="231"/>
      <c r="E24" s="232">
        <v>21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10"/>
      <c r="Z24" s="210"/>
      <c r="AA24" s="210"/>
      <c r="AB24" s="210"/>
      <c r="AC24" s="210"/>
      <c r="AD24" s="210"/>
      <c r="AE24" s="210"/>
      <c r="AF24" s="210"/>
      <c r="AG24" s="210" t="s">
        <v>110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276</v>
      </c>
      <c r="D25" s="231"/>
      <c r="E25" s="232">
        <v>49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6">
        <v>11</v>
      </c>
      <c r="B26" s="247" t="s">
        <v>144</v>
      </c>
      <c r="C26" s="256" t="s">
        <v>145</v>
      </c>
      <c r="D26" s="248" t="s">
        <v>131</v>
      </c>
      <c r="E26" s="249">
        <v>48.98</v>
      </c>
      <c r="F26" s="250"/>
      <c r="G26" s="251">
        <f>ROUND(E26*F26,2)</f>
        <v>0</v>
      </c>
      <c r="H26" s="230"/>
      <c r="I26" s="229">
        <f>ROUND(E26*H26,2)</f>
        <v>0</v>
      </c>
      <c r="J26" s="230"/>
      <c r="K26" s="229">
        <f>ROUND(E26*J26,2)</f>
        <v>0</v>
      </c>
      <c r="L26" s="229">
        <v>21</v>
      </c>
      <c r="M26" s="229">
        <f>G26*(1+L26/100)</f>
        <v>0</v>
      </c>
      <c r="N26" s="229">
        <v>0</v>
      </c>
      <c r="O26" s="229">
        <f>ROUND(E26*N26,2)</f>
        <v>0</v>
      </c>
      <c r="P26" s="229">
        <v>0</v>
      </c>
      <c r="Q26" s="229">
        <f>ROUND(E26*P26,2)</f>
        <v>0</v>
      </c>
      <c r="R26" s="229"/>
      <c r="S26" s="229" t="s">
        <v>106</v>
      </c>
      <c r="T26" s="229" t="s">
        <v>106</v>
      </c>
      <c r="U26" s="229">
        <v>0</v>
      </c>
      <c r="V26" s="229">
        <f>ROUND(E26*U26,2)</f>
        <v>0</v>
      </c>
      <c r="W26" s="229"/>
      <c r="X26" s="229" t="s">
        <v>107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34" t="s">
        <v>101</v>
      </c>
      <c r="B27" s="235" t="s">
        <v>55</v>
      </c>
      <c r="C27" s="253" t="s">
        <v>66</v>
      </c>
      <c r="D27" s="236"/>
      <c r="E27" s="237"/>
      <c r="F27" s="238"/>
      <c r="G27" s="239">
        <f>SUMIF(AG28:AG52,"&lt;&gt;NOR",G28:G52)</f>
        <v>0</v>
      </c>
      <c r="H27" s="233"/>
      <c r="I27" s="233">
        <f>SUM(I28:I52)</f>
        <v>0</v>
      </c>
      <c r="J27" s="233"/>
      <c r="K27" s="233">
        <f>SUM(K28:K52)</f>
        <v>0</v>
      </c>
      <c r="L27" s="233"/>
      <c r="M27" s="233">
        <f>SUM(M28:M52)</f>
        <v>0</v>
      </c>
      <c r="N27" s="233"/>
      <c r="O27" s="233">
        <f>SUM(O28:O52)</f>
        <v>215.05</v>
      </c>
      <c r="P27" s="233"/>
      <c r="Q27" s="233">
        <f>SUM(Q28:Q52)</f>
        <v>0</v>
      </c>
      <c r="R27" s="233"/>
      <c r="S27" s="233"/>
      <c r="T27" s="233"/>
      <c r="U27" s="233"/>
      <c r="V27" s="233">
        <f>SUM(V28:V52)</f>
        <v>230.16</v>
      </c>
      <c r="W27" s="233"/>
      <c r="X27" s="233"/>
      <c r="AG27" t="s">
        <v>102</v>
      </c>
    </row>
    <row r="28" spans="1:60" ht="22.5" outlineLevel="1" x14ac:dyDescent="0.2">
      <c r="A28" s="240">
        <v>12</v>
      </c>
      <c r="B28" s="241" t="s">
        <v>146</v>
      </c>
      <c r="C28" s="254" t="s">
        <v>147</v>
      </c>
      <c r="D28" s="242" t="s">
        <v>105</v>
      </c>
      <c r="E28" s="243">
        <v>309</v>
      </c>
      <c r="F28" s="244"/>
      <c r="G28" s="245">
        <f>ROUND(E28*F28,2)</f>
        <v>0</v>
      </c>
      <c r="H28" s="230"/>
      <c r="I28" s="229">
        <f>ROUND(E28*H28,2)</f>
        <v>0</v>
      </c>
      <c r="J28" s="230"/>
      <c r="K28" s="229">
        <f>ROUND(E28*J28,2)</f>
        <v>0</v>
      </c>
      <c r="L28" s="229">
        <v>21</v>
      </c>
      <c r="M28" s="229">
        <f>G28*(1+L28/100)</f>
        <v>0</v>
      </c>
      <c r="N28" s="229">
        <v>0.378</v>
      </c>
      <c r="O28" s="229">
        <f>ROUND(E28*N28,2)</f>
        <v>116.8</v>
      </c>
      <c r="P28" s="229">
        <v>0</v>
      </c>
      <c r="Q28" s="229">
        <f>ROUND(E28*P28,2)</f>
        <v>0</v>
      </c>
      <c r="R28" s="229"/>
      <c r="S28" s="229" t="s">
        <v>106</v>
      </c>
      <c r="T28" s="229" t="s">
        <v>106</v>
      </c>
      <c r="U28" s="229">
        <v>2.5999999999999999E-2</v>
      </c>
      <c r="V28" s="229">
        <f>ROUND(E28*U28,2)</f>
        <v>8.0299999999999994</v>
      </c>
      <c r="W28" s="229"/>
      <c r="X28" s="229" t="s">
        <v>107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5" t="s">
        <v>274</v>
      </c>
      <c r="D29" s="231"/>
      <c r="E29" s="232">
        <v>239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1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5" t="s">
        <v>276</v>
      </c>
      <c r="D30" s="231"/>
      <c r="E30" s="232">
        <v>49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275</v>
      </c>
      <c r="D31" s="231"/>
      <c r="E31" s="232">
        <v>21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13</v>
      </c>
      <c r="B32" s="241" t="s">
        <v>148</v>
      </c>
      <c r="C32" s="254" t="s">
        <v>149</v>
      </c>
      <c r="D32" s="242" t="s">
        <v>105</v>
      </c>
      <c r="E32" s="243">
        <v>70</v>
      </c>
      <c r="F32" s="244"/>
      <c r="G32" s="245">
        <f>ROUND(E32*F32,2)</f>
        <v>0</v>
      </c>
      <c r="H32" s="230"/>
      <c r="I32" s="229">
        <f>ROUND(E32*H32,2)</f>
        <v>0</v>
      </c>
      <c r="J32" s="230"/>
      <c r="K32" s="229">
        <f>ROUND(E32*J32,2)</f>
        <v>0</v>
      </c>
      <c r="L32" s="229">
        <v>21</v>
      </c>
      <c r="M32" s="229">
        <f>G32*(1+L32/100)</f>
        <v>0</v>
      </c>
      <c r="N32" s="229">
        <v>0.38041999999999998</v>
      </c>
      <c r="O32" s="229">
        <f>ROUND(E32*N32,2)</f>
        <v>26.63</v>
      </c>
      <c r="P32" s="229">
        <v>0</v>
      </c>
      <c r="Q32" s="229">
        <f>ROUND(E32*P32,2)</f>
        <v>0</v>
      </c>
      <c r="R32" s="229"/>
      <c r="S32" s="229" t="s">
        <v>106</v>
      </c>
      <c r="T32" s="229" t="s">
        <v>106</v>
      </c>
      <c r="U32" s="229">
        <v>0.151</v>
      </c>
      <c r="V32" s="229">
        <f>ROUND(E32*U32,2)</f>
        <v>10.57</v>
      </c>
      <c r="W32" s="229"/>
      <c r="X32" s="229" t="s">
        <v>107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7"/>
      <c r="B33" s="228"/>
      <c r="C33" s="255" t="s">
        <v>276</v>
      </c>
      <c r="D33" s="231"/>
      <c r="E33" s="232">
        <v>49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10"/>
      <c r="Z33" s="210"/>
      <c r="AA33" s="210"/>
      <c r="AB33" s="210"/>
      <c r="AC33" s="210"/>
      <c r="AD33" s="210"/>
      <c r="AE33" s="210"/>
      <c r="AF33" s="210"/>
      <c r="AG33" s="210" t="s">
        <v>110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5" t="s">
        <v>275</v>
      </c>
      <c r="D34" s="231"/>
      <c r="E34" s="232">
        <v>21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10"/>
      <c r="Z34" s="210"/>
      <c r="AA34" s="210"/>
      <c r="AB34" s="210"/>
      <c r="AC34" s="210"/>
      <c r="AD34" s="210"/>
      <c r="AE34" s="210"/>
      <c r="AF34" s="210"/>
      <c r="AG34" s="210" t="s">
        <v>110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14</v>
      </c>
      <c r="B35" s="241" t="s">
        <v>150</v>
      </c>
      <c r="C35" s="254" t="s">
        <v>151</v>
      </c>
      <c r="D35" s="242" t="s">
        <v>105</v>
      </c>
      <c r="E35" s="243">
        <v>40.700000000000003</v>
      </c>
      <c r="F35" s="244"/>
      <c r="G35" s="245">
        <f>ROUND(E35*F35,2)</f>
        <v>0</v>
      </c>
      <c r="H35" s="230"/>
      <c r="I35" s="229">
        <f>ROUND(E35*H35,2)</f>
        <v>0</v>
      </c>
      <c r="J35" s="230"/>
      <c r="K35" s="229">
        <f>ROUND(E35*J35,2)</f>
        <v>0</v>
      </c>
      <c r="L35" s="229">
        <v>21</v>
      </c>
      <c r="M35" s="229">
        <f>G35*(1+L35/100)</f>
        <v>0</v>
      </c>
      <c r="N35" s="229">
        <v>3.4000000000000002E-4</v>
      </c>
      <c r="O35" s="229">
        <f>ROUND(E35*N35,2)</f>
        <v>0.01</v>
      </c>
      <c r="P35" s="229">
        <v>0</v>
      </c>
      <c r="Q35" s="229">
        <f>ROUND(E35*P35,2)</f>
        <v>0</v>
      </c>
      <c r="R35" s="229"/>
      <c r="S35" s="229" t="s">
        <v>106</v>
      </c>
      <c r="T35" s="229" t="s">
        <v>106</v>
      </c>
      <c r="U35" s="229">
        <v>8.0000000000000002E-3</v>
      </c>
      <c r="V35" s="229">
        <f>ROUND(E35*U35,2)</f>
        <v>0.33</v>
      </c>
      <c r="W35" s="229"/>
      <c r="X35" s="229" t="s">
        <v>107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108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5" t="s">
        <v>277</v>
      </c>
      <c r="D36" s="231"/>
      <c r="E36" s="232">
        <v>40.700000000000003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10"/>
      <c r="Z36" s="210"/>
      <c r="AA36" s="210"/>
      <c r="AB36" s="210"/>
      <c r="AC36" s="210"/>
      <c r="AD36" s="210"/>
      <c r="AE36" s="210"/>
      <c r="AF36" s="210"/>
      <c r="AG36" s="210" t="s">
        <v>110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6">
        <v>15</v>
      </c>
      <c r="B37" s="247" t="s">
        <v>152</v>
      </c>
      <c r="C37" s="256" t="s">
        <v>153</v>
      </c>
      <c r="D37" s="248" t="s">
        <v>105</v>
      </c>
      <c r="E37" s="249">
        <v>40.700000000000003</v>
      </c>
      <c r="F37" s="250"/>
      <c r="G37" s="251">
        <f>ROUND(E37*F37,2)</f>
        <v>0</v>
      </c>
      <c r="H37" s="230"/>
      <c r="I37" s="229">
        <f>ROUND(E37*H37,2)</f>
        <v>0</v>
      </c>
      <c r="J37" s="230"/>
      <c r="K37" s="229">
        <f>ROUND(E37*J37,2)</f>
        <v>0</v>
      </c>
      <c r="L37" s="229">
        <v>21</v>
      </c>
      <c r="M37" s="229">
        <f>G37*(1+L37/100)</f>
        <v>0</v>
      </c>
      <c r="N37" s="229">
        <v>0.12966</v>
      </c>
      <c r="O37" s="229">
        <f>ROUND(E37*N37,2)</f>
        <v>5.28</v>
      </c>
      <c r="P37" s="229">
        <v>0</v>
      </c>
      <c r="Q37" s="229">
        <f>ROUND(E37*P37,2)</f>
        <v>0</v>
      </c>
      <c r="R37" s="229"/>
      <c r="S37" s="229" t="s">
        <v>106</v>
      </c>
      <c r="T37" s="229" t="s">
        <v>106</v>
      </c>
      <c r="U37" s="229">
        <v>7.1999999999999995E-2</v>
      </c>
      <c r="V37" s="229">
        <f>ROUND(E37*U37,2)</f>
        <v>2.93</v>
      </c>
      <c r="W37" s="229"/>
      <c r="X37" s="229" t="s">
        <v>107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16</v>
      </c>
      <c r="B38" s="241" t="s">
        <v>155</v>
      </c>
      <c r="C38" s="254" t="s">
        <v>156</v>
      </c>
      <c r="D38" s="242" t="s">
        <v>105</v>
      </c>
      <c r="E38" s="243">
        <v>239</v>
      </c>
      <c r="F38" s="244"/>
      <c r="G38" s="245">
        <f>ROUND(E38*F38,2)</f>
        <v>0</v>
      </c>
      <c r="H38" s="230"/>
      <c r="I38" s="229">
        <f>ROUND(E38*H38,2)</f>
        <v>0</v>
      </c>
      <c r="J38" s="230"/>
      <c r="K38" s="229">
        <f>ROUND(E38*J38,2)</f>
        <v>0</v>
      </c>
      <c r="L38" s="229">
        <v>21</v>
      </c>
      <c r="M38" s="229">
        <f>G38*(1+L38/100)</f>
        <v>0</v>
      </c>
      <c r="N38" s="229">
        <v>7.3899999999999993E-2</v>
      </c>
      <c r="O38" s="229">
        <f>ROUND(E38*N38,2)</f>
        <v>17.66</v>
      </c>
      <c r="P38" s="229">
        <v>0</v>
      </c>
      <c r="Q38" s="229">
        <f>ROUND(E38*P38,2)</f>
        <v>0</v>
      </c>
      <c r="R38" s="229"/>
      <c r="S38" s="229" t="s">
        <v>106</v>
      </c>
      <c r="T38" s="229" t="s">
        <v>106</v>
      </c>
      <c r="U38" s="229">
        <v>0.45200000000000001</v>
      </c>
      <c r="V38" s="229">
        <f>ROUND(E38*U38,2)</f>
        <v>108.03</v>
      </c>
      <c r="W38" s="229"/>
      <c r="X38" s="229" t="s">
        <v>107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108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/>
      <c r="B39" s="228"/>
      <c r="C39" s="255" t="s">
        <v>274</v>
      </c>
      <c r="D39" s="231"/>
      <c r="E39" s="232">
        <v>239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10"/>
      <c r="Z39" s="210"/>
      <c r="AA39" s="210"/>
      <c r="AB39" s="210"/>
      <c r="AC39" s="210"/>
      <c r="AD39" s="210"/>
      <c r="AE39" s="210"/>
      <c r="AF39" s="210"/>
      <c r="AG39" s="210" t="s">
        <v>110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0">
        <v>17</v>
      </c>
      <c r="B40" s="241" t="s">
        <v>157</v>
      </c>
      <c r="C40" s="254" t="s">
        <v>158</v>
      </c>
      <c r="D40" s="242" t="s">
        <v>105</v>
      </c>
      <c r="E40" s="243">
        <v>49</v>
      </c>
      <c r="F40" s="244"/>
      <c r="G40" s="245">
        <f>ROUND(E40*F40,2)</f>
        <v>0</v>
      </c>
      <c r="H40" s="230"/>
      <c r="I40" s="229">
        <f>ROUND(E40*H40,2)</f>
        <v>0</v>
      </c>
      <c r="J40" s="230"/>
      <c r="K40" s="229">
        <f>ROUND(E40*J40,2)</f>
        <v>0</v>
      </c>
      <c r="L40" s="229">
        <v>21</v>
      </c>
      <c r="M40" s="229">
        <f>G40*(1+L40/100)</f>
        <v>0</v>
      </c>
      <c r="N40" s="229">
        <v>7.3899999999999993E-2</v>
      </c>
      <c r="O40" s="229">
        <f>ROUND(E40*N40,2)</f>
        <v>3.62</v>
      </c>
      <c r="P40" s="229">
        <v>0</v>
      </c>
      <c r="Q40" s="229">
        <f>ROUND(E40*P40,2)</f>
        <v>0</v>
      </c>
      <c r="R40" s="229"/>
      <c r="S40" s="229" t="s">
        <v>106</v>
      </c>
      <c r="T40" s="229" t="s">
        <v>106</v>
      </c>
      <c r="U40" s="229">
        <v>0.47799999999999998</v>
      </c>
      <c r="V40" s="229">
        <f>ROUND(E40*U40,2)</f>
        <v>23.42</v>
      </c>
      <c r="W40" s="229"/>
      <c r="X40" s="229" t="s">
        <v>107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108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/>
      <c r="B41" s="228"/>
      <c r="C41" s="255" t="s">
        <v>276</v>
      </c>
      <c r="D41" s="231"/>
      <c r="E41" s="232">
        <v>49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10"/>
      <c r="Z41" s="210"/>
      <c r="AA41" s="210"/>
      <c r="AB41" s="210"/>
      <c r="AC41" s="210"/>
      <c r="AD41" s="210"/>
      <c r="AE41" s="210"/>
      <c r="AF41" s="210"/>
      <c r="AG41" s="210" t="s">
        <v>110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18</v>
      </c>
      <c r="B42" s="241" t="s">
        <v>159</v>
      </c>
      <c r="C42" s="254" t="s">
        <v>160</v>
      </c>
      <c r="D42" s="242" t="s">
        <v>124</v>
      </c>
      <c r="E42" s="243">
        <v>127.6</v>
      </c>
      <c r="F42" s="244"/>
      <c r="G42" s="245">
        <f>ROUND(E42*F42,2)</f>
        <v>0</v>
      </c>
      <c r="H42" s="230"/>
      <c r="I42" s="229">
        <f>ROUND(E42*H42,2)</f>
        <v>0</v>
      </c>
      <c r="J42" s="230"/>
      <c r="K42" s="229">
        <f>ROUND(E42*J42,2)</f>
        <v>0</v>
      </c>
      <c r="L42" s="229">
        <v>21</v>
      </c>
      <c r="M42" s="229">
        <f>G42*(1+L42/100)</f>
        <v>0</v>
      </c>
      <c r="N42" s="229">
        <v>3.3E-4</v>
      </c>
      <c r="O42" s="229">
        <f>ROUND(E42*N42,2)</f>
        <v>0.04</v>
      </c>
      <c r="P42" s="229">
        <v>0</v>
      </c>
      <c r="Q42" s="229">
        <f>ROUND(E42*P42,2)</f>
        <v>0</v>
      </c>
      <c r="R42" s="229"/>
      <c r="S42" s="229" t="s">
        <v>106</v>
      </c>
      <c r="T42" s="229" t="s">
        <v>106</v>
      </c>
      <c r="U42" s="229">
        <v>0.41</v>
      </c>
      <c r="V42" s="229">
        <f>ROUND(E42*U42,2)</f>
        <v>52.32</v>
      </c>
      <c r="W42" s="229"/>
      <c r="X42" s="229" t="s">
        <v>107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108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27"/>
      <c r="B43" s="228"/>
      <c r="C43" s="255" t="s">
        <v>278</v>
      </c>
      <c r="D43" s="231"/>
      <c r="E43" s="232">
        <v>127.6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10"/>
      <c r="Z43" s="210"/>
      <c r="AA43" s="210"/>
      <c r="AB43" s="210"/>
      <c r="AC43" s="210"/>
      <c r="AD43" s="210"/>
      <c r="AE43" s="210"/>
      <c r="AF43" s="210"/>
      <c r="AG43" s="210" t="s">
        <v>110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0">
        <v>19</v>
      </c>
      <c r="B44" s="241" t="s">
        <v>163</v>
      </c>
      <c r="C44" s="254" t="s">
        <v>164</v>
      </c>
      <c r="D44" s="242" t="s">
        <v>124</v>
      </c>
      <c r="E44" s="243">
        <v>29.8</v>
      </c>
      <c r="F44" s="244"/>
      <c r="G44" s="245">
        <f>ROUND(E44*F44,2)</f>
        <v>0</v>
      </c>
      <c r="H44" s="230"/>
      <c r="I44" s="229">
        <f>ROUND(E44*H44,2)</f>
        <v>0</v>
      </c>
      <c r="J44" s="230"/>
      <c r="K44" s="229">
        <f>ROUND(E44*J44,2)</f>
        <v>0</v>
      </c>
      <c r="L44" s="229">
        <v>21</v>
      </c>
      <c r="M44" s="229">
        <f>G44*(1+L44/100)</f>
        <v>0</v>
      </c>
      <c r="N44" s="229">
        <v>3.6000000000000002E-4</v>
      </c>
      <c r="O44" s="229">
        <f>ROUND(E44*N44,2)</f>
        <v>0.01</v>
      </c>
      <c r="P44" s="229">
        <v>0</v>
      </c>
      <c r="Q44" s="229">
        <f>ROUND(E44*P44,2)</f>
        <v>0</v>
      </c>
      <c r="R44" s="229"/>
      <c r="S44" s="229" t="s">
        <v>106</v>
      </c>
      <c r="T44" s="229" t="s">
        <v>106</v>
      </c>
      <c r="U44" s="229">
        <v>0.43</v>
      </c>
      <c r="V44" s="229">
        <f>ROUND(E44*U44,2)</f>
        <v>12.81</v>
      </c>
      <c r="W44" s="229"/>
      <c r="X44" s="229" t="s">
        <v>107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/>
      <c r="B45" s="228"/>
      <c r="C45" s="255" t="s">
        <v>279</v>
      </c>
      <c r="D45" s="231"/>
      <c r="E45" s="232">
        <v>29.8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10"/>
      <c r="Z45" s="210"/>
      <c r="AA45" s="210"/>
      <c r="AB45" s="210"/>
      <c r="AC45" s="210"/>
      <c r="AD45" s="210"/>
      <c r="AE45" s="210"/>
      <c r="AF45" s="210"/>
      <c r="AG45" s="210" t="s">
        <v>110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6">
        <v>20</v>
      </c>
      <c r="B46" s="247" t="s">
        <v>166</v>
      </c>
      <c r="C46" s="256" t="s">
        <v>167</v>
      </c>
      <c r="D46" s="248" t="s">
        <v>105</v>
      </c>
      <c r="E46" s="249">
        <v>21</v>
      </c>
      <c r="F46" s="250"/>
      <c r="G46" s="251">
        <f>ROUND(E46*F46,2)</f>
        <v>0</v>
      </c>
      <c r="H46" s="230"/>
      <c r="I46" s="229">
        <f>ROUND(E46*H46,2)</f>
        <v>0</v>
      </c>
      <c r="J46" s="230"/>
      <c r="K46" s="229">
        <f>ROUND(E46*J46,2)</f>
        <v>0</v>
      </c>
      <c r="L46" s="229">
        <v>21</v>
      </c>
      <c r="M46" s="229">
        <f>G46*(1+L46/100)</f>
        <v>0</v>
      </c>
      <c r="N46" s="229">
        <v>7.3899999999999993E-2</v>
      </c>
      <c r="O46" s="229">
        <f>ROUND(E46*N46,2)</f>
        <v>1.55</v>
      </c>
      <c r="P46" s="229">
        <v>0</v>
      </c>
      <c r="Q46" s="229">
        <f>ROUND(E46*P46,2)</f>
        <v>0</v>
      </c>
      <c r="R46" s="229"/>
      <c r="S46" s="229" t="s">
        <v>106</v>
      </c>
      <c r="T46" s="229" t="s">
        <v>106</v>
      </c>
      <c r="U46" s="229">
        <v>0.55800000000000005</v>
      </c>
      <c r="V46" s="229">
        <f>ROUND(E46*U46,2)</f>
        <v>11.72</v>
      </c>
      <c r="W46" s="229"/>
      <c r="X46" s="229" t="s">
        <v>107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21</v>
      </c>
      <c r="B47" s="241" t="s">
        <v>169</v>
      </c>
      <c r="C47" s="254" t="s">
        <v>170</v>
      </c>
      <c r="D47" s="242" t="s">
        <v>105</v>
      </c>
      <c r="E47" s="243">
        <v>241.39</v>
      </c>
      <c r="F47" s="244"/>
      <c r="G47" s="245">
        <f>ROUND(E47*F47,2)</f>
        <v>0</v>
      </c>
      <c r="H47" s="230"/>
      <c r="I47" s="229">
        <f>ROUND(E47*H47,2)</f>
        <v>0</v>
      </c>
      <c r="J47" s="230"/>
      <c r="K47" s="229">
        <f>ROUND(E47*J47,2)</f>
        <v>0</v>
      </c>
      <c r="L47" s="229">
        <v>21</v>
      </c>
      <c r="M47" s="229">
        <f>G47*(1+L47/100)</f>
        <v>0</v>
      </c>
      <c r="N47" s="229">
        <v>0.129</v>
      </c>
      <c r="O47" s="229">
        <f>ROUND(E47*N47,2)</f>
        <v>31.14</v>
      </c>
      <c r="P47" s="229">
        <v>0</v>
      </c>
      <c r="Q47" s="229">
        <f>ROUND(E47*P47,2)</f>
        <v>0</v>
      </c>
      <c r="R47" s="229" t="s">
        <v>171</v>
      </c>
      <c r="S47" s="229" t="s">
        <v>106</v>
      </c>
      <c r="T47" s="229" t="s">
        <v>106</v>
      </c>
      <c r="U47" s="229">
        <v>0</v>
      </c>
      <c r="V47" s="229">
        <f>ROUND(E47*U47,2)</f>
        <v>0</v>
      </c>
      <c r="W47" s="229"/>
      <c r="X47" s="229" t="s">
        <v>172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173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27"/>
      <c r="B48" s="228"/>
      <c r="C48" s="255" t="s">
        <v>280</v>
      </c>
      <c r="D48" s="231"/>
      <c r="E48" s="232">
        <v>241.39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10"/>
      <c r="Z48" s="210"/>
      <c r="AA48" s="210"/>
      <c r="AB48" s="210"/>
      <c r="AC48" s="210"/>
      <c r="AD48" s="210"/>
      <c r="AE48" s="210"/>
      <c r="AF48" s="210"/>
      <c r="AG48" s="210" t="s">
        <v>110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40">
        <v>22</v>
      </c>
      <c r="B49" s="241" t="s">
        <v>175</v>
      </c>
      <c r="C49" s="254" t="s">
        <v>176</v>
      </c>
      <c r="D49" s="242" t="s">
        <v>105</v>
      </c>
      <c r="E49" s="243">
        <v>21.21</v>
      </c>
      <c r="F49" s="244"/>
      <c r="G49" s="245">
        <f>ROUND(E49*F49,2)</f>
        <v>0</v>
      </c>
      <c r="H49" s="230"/>
      <c r="I49" s="229">
        <f>ROUND(E49*H49,2)</f>
        <v>0</v>
      </c>
      <c r="J49" s="230"/>
      <c r="K49" s="229">
        <f>ROUND(E49*J49,2)</f>
        <v>0</v>
      </c>
      <c r="L49" s="229">
        <v>21</v>
      </c>
      <c r="M49" s="229">
        <f>G49*(1+L49/100)</f>
        <v>0</v>
      </c>
      <c r="N49" s="229">
        <v>0.17824000000000001</v>
      </c>
      <c r="O49" s="229">
        <f>ROUND(E49*N49,2)</f>
        <v>3.78</v>
      </c>
      <c r="P49" s="229">
        <v>0</v>
      </c>
      <c r="Q49" s="229">
        <f>ROUND(E49*P49,2)</f>
        <v>0</v>
      </c>
      <c r="R49" s="229" t="s">
        <v>171</v>
      </c>
      <c r="S49" s="229" t="s">
        <v>106</v>
      </c>
      <c r="T49" s="229" t="s">
        <v>106</v>
      </c>
      <c r="U49" s="229">
        <v>0</v>
      </c>
      <c r="V49" s="229">
        <f>ROUND(E49*U49,2)</f>
        <v>0</v>
      </c>
      <c r="W49" s="229"/>
      <c r="X49" s="229" t="s">
        <v>172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173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281</v>
      </c>
      <c r="D50" s="231"/>
      <c r="E50" s="232">
        <v>21.21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0">
        <v>23</v>
      </c>
      <c r="B51" s="241" t="s">
        <v>178</v>
      </c>
      <c r="C51" s="254" t="s">
        <v>179</v>
      </c>
      <c r="D51" s="242" t="s">
        <v>105</v>
      </c>
      <c r="E51" s="243">
        <v>49.49</v>
      </c>
      <c r="F51" s="244"/>
      <c r="G51" s="245">
        <f>ROUND(E51*F51,2)</f>
        <v>0</v>
      </c>
      <c r="H51" s="230"/>
      <c r="I51" s="229">
        <f>ROUND(E51*H51,2)</f>
        <v>0</v>
      </c>
      <c r="J51" s="230"/>
      <c r="K51" s="229">
        <f>ROUND(E51*J51,2)</f>
        <v>0</v>
      </c>
      <c r="L51" s="229">
        <v>21</v>
      </c>
      <c r="M51" s="229">
        <f>G51*(1+L51/100)</f>
        <v>0</v>
      </c>
      <c r="N51" s="229">
        <v>0.17244999999999999</v>
      </c>
      <c r="O51" s="229">
        <f>ROUND(E51*N51,2)</f>
        <v>8.5299999999999994</v>
      </c>
      <c r="P51" s="229">
        <v>0</v>
      </c>
      <c r="Q51" s="229">
        <f>ROUND(E51*P51,2)</f>
        <v>0</v>
      </c>
      <c r="R51" s="229" t="s">
        <v>171</v>
      </c>
      <c r="S51" s="229" t="s">
        <v>106</v>
      </c>
      <c r="T51" s="229" t="s">
        <v>106</v>
      </c>
      <c r="U51" s="229">
        <v>0</v>
      </c>
      <c r="V51" s="229">
        <f>ROUND(E51*U51,2)</f>
        <v>0</v>
      </c>
      <c r="W51" s="229"/>
      <c r="X51" s="229" t="s">
        <v>172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173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5" t="s">
        <v>282</v>
      </c>
      <c r="D52" s="231"/>
      <c r="E52" s="232">
        <v>49.49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1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x14ac:dyDescent="0.2">
      <c r="A53" s="234" t="s">
        <v>101</v>
      </c>
      <c r="B53" s="235" t="s">
        <v>67</v>
      </c>
      <c r="C53" s="253" t="s">
        <v>68</v>
      </c>
      <c r="D53" s="236"/>
      <c r="E53" s="237"/>
      <c r="F53" s="238"/>
      <c r="G53" s="239">
        <f>SUMIF(AG54:AG71,"&lt;&gt;NOR",G54:G71)</f>
        <v>0</v>
      </c>
      <c r="H53" s="233"/>
      <c r="I53" s="233">
        <f>SUM(I54:I71)</f>
        <v>0</v>
      </c>
      <c r="J53" s="233"/>
      <c r="K53" s="233">
        <f>SUM(K54:K71)</f>
        <v>0</v>
      </c>
      <c r="L53" s="233"/>
      <c r="M53" s="233">
        <f>SUM(M54:M71)</f>
        <v>0</v>
      </c>
      <c r="N53" s="233"/>
      <c r="O53" s="233">
        <f>SUM(O54:O71)</f>
        <v>138.4</v>
      </c>
      <c r="P53" s="233"/>
      <c r="Q53" s="233">
        <f>SUM(Q54:Q71)</f>
        <v>0</v>
      </c>
      <c r="R53" s="233"/>
      <c r="S53" s="233"/>
      <c r="T53" s="233"/>
      <c r="U53" s="233"/>
      <c r="V53" s="233">
        <f>SUM(V54:V71)</f>
        <v>158.46</v>
      </c>
      <c r="W53" s="233"/>
      <c r="X53" s="233"/>
      <c r="AG53" t="s">
        <v>102</v>
      </c>
    </row>
    <row r="54" spans="1:60" outlineLevel="1" x14ac:dyDescent="0.2">
      <c r="A54" s="240">
        <v>24</v>
      </c>
      <c r="B54" s="241" t="s">
        <v>186</v>
      </c>
      <c r="C54" s="254" t="s">
        <v>187</v>
      </c>
      <c r="D54" s="242" t="s">
        <v>124</v>
      </c>
      <c r="E54" s="243">
        <v>428.5</v>
      </c>
      <c r="F54" s="244"/>
      <c r="G54" s="245">
        <f>ROUND(E54*F54,2)</f>
        <v>0</v>
      </c>
      <c r="H54" s="230"/>
      <c r="I54" s="229">
        <f>ROUND(E54*H54,2)</f>
        <v>0</v>
      </c>
      <c r="J54" s="230"/>
      <c r="K54" s="229">
        <f>ROUND(E54*J54,2)</f>
        <v>0</v>
      </c>
      <c r="L54" s="229">
        <v>21</v>
      </c>
      <c r="M54" s="229">
        <f>G54*(1+L54/100)</f>
        <v>0</v>
      </c>
      <c r="N54" s="229">
        <v>0.188</v>
      </c>
      <c r="O54" s="229">
        <f>ROUND(E54*N54,2)</f>
        <v>80.56</v>
      </c>
      <c r="P54" s="229">
        <v>0</v>
      </c>
      <c r="Q54" s="229">
        <f>ROUND(E54*P54,2)</f>
        <v>0</v>
      </c>
      <c r="R54" s="229"/>
      <c r="S54" s="229" t="s">
        <v>106</v>
      </c>
      <c r="T54" s="229" t="s">
        <v>106</v>
      </c>
      <c r="U54" s="229">
        <v>0.27200000000000002</v>
      </c>
      <c r="V54" s="229">
        <f>ROUND(E54*U54,2)</f>
        <v>116.55</v>
      </c>
      <c r="W54" s="229"/>
      <c r="X54" s="229" t="s">
        <v>107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108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7"/>
      <c r="B55" s="228"/>
      <c r="C55" s="255" t="s">
        <v>283</v>
      </c>
      <c r="D55" s="231"/>
      <c r="E55" s="232">
        <v>133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10"/>
      <c r="Z55" s="210"/>
      <c r="AA55" s="210"/>
      <c r="AB55" s="210"/>
      <c r="AC55" s="210"/>
      <c r="AD55" s="210"/>
      <c r="AE55" s="210"/>
      <c r="AF55" s="210"/>
      <c r="AG55" s="210" t="s">
        <v>110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/>
      <c r="B56" s="228"/>
      <c r="C56" s="255" t="s">
        <v>284</v>
      </c>
      <c r="D56" s="231"/>
      <c r="E56" s="232">
        <v>235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10"/>
      <c r="Z56" s="210"/>
      <c r="AA56" s="210"/>
      <c r="AB56" s="210"/>
      <c r="AC56" s="210"/>
      <c r="AD56" s="210"/>
      <c r="AE56" s="210"/>
      <c r="AF56" s="210"/>
      <c r="AG56" s="210" t="s">
        <v>110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285</v>
      </c>
      <c r="D57" s="231"/>
      <c r="E57" s="232">
        <v>45.5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/>
      <c r="B58" s="228"/>
      <c r="C58" s="255" t="s">
        <v>286</v>
      </c>
      <c r="D58" s="231"/>
      <c r="E58" s="232">
        <v>15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10"/>
      <c r="Z58" s="210"/>
      <c r="AA58" s="210"/>
      <c r="AB58" s="210"/>
      <c r="AC58" s="210"/>
      <c r="AD58" s="210"/>
      <c r="AE58" s="210"/>
      <c r="AF58" s="210"/>
      <c r="AG58" s="210" t="s">
        <v>110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0">
        <v>25</v>
      </c>
      <c r="B59" s="241" t="s">
        <v>192</v>
      </c>
      <c r="C59" s="254" t="s">
        <v>193</v>
      </c>
      <c r="D59" s="242" t="s">
        <v>131</v>
      </c>
      <c r="E59" s="243">
        <v>10.7125</v>
      </c>
      <c r="F59" s="244"/>
      <c r="G59" s="245">
        <f>ROUND(E59*F59,2)</f>
        <v>0</v>
      </c>
      <c r="H59" s="230"/>
      <c r="I59" s="229">
        <f>ROUND(E59*H59,2)</f>
        <v>0</v>
      </c>
      <c r="J59" s="230"/>
      <c r="K59" s="229">
        <f>ROUND(E59*J59,2)</f>
        <v>0</v>
      </c>
      <c r="L59" s="229">
        <v>21</v>
      </c>
      <c r="M59" s="229">
        <f>G59*(1+L59/100)</f>
        <v>0</v>
      </c>
      <c r="N59" s="229">
        <v>2.5249999999999999</v>
      </c>
      <c r="O59" s="229">
        <f>ROUND(E59*N59,2)</f>
        <v>27.05</v>
      </c>
      <c r="P59" s="229">
        <v>0</v>
      </c>
      <c r="Q59" s="229">
        <f>ROUND(E59*P59,2)</f>
        <v>0</v>
      </c>
      <c r="R59" s="229"/>
      <c r="S59" s="229" t="s">
        <v>106</v>
      </c>
      <c r="T59" s="229" t="s">
        <v>106</v>
      </c>
      <c r="U59" s="229">
        <v>1.4419999999999999</v>
      </c>
      <c r="V59" s="229">
        <f>ROUND(E59*U59,2)</f>
        <v>15.45</v>
      </c>
      <c r="W59" s="229"/>
      <c r="X59" s="229" t="s">
        <v>107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108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27"/>
      <c r="B60" s="228"/>
      <c r="C60" s="255" t="s">
        <v>287</v>
      </c>
      <c r="D60" s="231"/>
      <c r="E60" s="232">
        <v>10.7125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10"/>
      <c r="Z60" s="210"/>
      <c r="AA60" s="210"/>
      <c r="AB60" s="210"/>
      <c r="AC60" s="210"/>
      <c r="AD60" s="210"/>
      <c r="AE60" s="210"/>
      <c r="AF60" s="210"/>
      <c r="AG60" s="210" t="s">
        <v>110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6">
        <v>26</v>
      </c>
      <c r="B61" s="247" t="s">
        <v>195</v>
      </c>
      <c r="C61" s="256" t="s">
        <v>196</v>
      </c>
      <c r="D61" s="248" t="s">
        <v>124</v>
      </c>
      <c r="E61" s="249">
        <v>203.5</v>
      </c>
      <c r="F61" s="250"/>
      <c r="G61" s="251">
        <f>ROUND(E61*F61,2)</f>
        <v>0</v>
      </c>
      <c r="H61" s="230"/>
      <c r="I61" s="229">
        <f>ROUND(E61*H61,2)</f>
        <v>0</v>
      </c>
      <c r="J61" s="230"/>
      <c r="K61" s="229">
        <f>ROUND(E61*J61,2)</f>
        <v>0</v>
      </c>
      <c r="L61" s="229">
        <v>21</v>
      </c>
      <c r="M61" s="229">
        <f>G61*(1+L61/100)</f>
        <v>0</v>
      </c>
      <c r="N61" s="229">
        <v>0</v>
      </c>
      <c r="O61" s="229">
        <f>ROUND(E61*N61,2)</f>
        <v>0</v>
      </c>
      <c r="P61" s="229">
        <v>0</v>
      </c>
      <c r="Q61" s="229">
        <f>ROUND(E61*P61,2)</f>
        <v>0</v>
      </c>
      <c r="R61" s="229"/>
      <c r="S61" s="229" t="s">
        <v>106</v>
      </c>
      <c r="T61" s="229" t="s">
        <v>106</v>
      </c>
      <c r="U61" s="229">
        <v>9.2999999999999999E-2</v>
      </c>
      <c r="V61" s="229">
        <f>ROUND(E61*U61,2)</f>
        <v>18.93</v>
      </c>
      <c r="W61" s="229"/>
      <c r="X61" s="229" t="s">
        <v>107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108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0">
        <v>27</v>
      </c>
      <c r="B62" s="241" t="s">
        <v>197</v>
      </c>
      <c r="C62" s="254" t="s">
        <v>198</v>
      </c>
      <c r="D62" s="242" t="s">
        <v>124</v>
      </c>
      <c r="E62" s="243">
        <v>203.5</v>
      </c>
      <c r="F62" s="244"/>
      <c r="G62" s="245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0</v>
      </c>
      <c r="O62" s="229">
        <f>ROUND(E62*N62,2)</f>
        <v>0</v>
      </c>
      <c r="P62" s="229">
        <v>0</v>
      </c>
      <c r="Q62" s="229">
        <f>ROUND(E62*P62,2)</f>
        <v>0</v>
      </c>
      <c r="R62" s="229"/>
      <c r="S62" s="229" t="s">
        <v>106</v>
      </c>
      <c r="T62" s="229" t="s">
        <v>106</v>
      </c>
      <c r="U62" s="229">
        <v>3.6999999999999998E-2</v>
      </c>
      <c r="V62" s="229">
        <f>ROUND(E62*U62,2)</f>
        <v>7.53</v>
      </c>
      <c r="W62" s="229"/>
      <c r="X62" s="229" t="s">
        <v>107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108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5" t="s">
        <v>288</v>
      </c>
      <c r="D63" s="231"/>
      <c r="E63" s="232">
        <v>203.5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10"/>
      <c r="Z63" s="210"/>
      <c r="AA63" s="210"/>
      <c r="AB63" s="210"/>
      <c r="AC63" s="210"/>
      <c r="AD63" s="210"/>
      <c r="AE63" s="210"/>
      <c r="AF63" s="210"/>
      <c r="AG63" s="210" t="s">
        <v>110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40">
        <v>28</v>
      </c>
      <c r="B64" s="241" t="s">
        <v>201</v>
      </c>
      <c r="C64" s="254" t="s">
        <v>202</v>
      </c>
      <c r="D64" s="242" t="s">
        <v>203</v>
      </c>
      <c r="E64" s="243">
        <v>134.33000000000001</v>
      </c>
      <c r="F64" s="244"/>
      <c r="G64" s="245">
        <f>ROUND(E64*F64,2)</f>
        <v>0</v>
      </c>
      <c r="H64" s="230"/>
      <c r="I64" s="229">
        <f>ROUND(E64*H64,2)</f>
        <v>0</v>
      </c>
      <c r="J64" s="230"/>
      <c r="K64" s="229">
        <f>ROUND(E64*J64,2)</f>
        <v>0</v>
      </c>
      <c r="L64" s="229">
        <v>21</v>
      </c>
      <c r="M64" s="229">
        <f>G64*(1+L64/100)</f>
        <v>0</v>
      </c>
      <c r="N64" s="229">
        <v>0.06</v>
      </c>
      <c r="O64" s="229">
        <f>ROUND(E64*N64,2)</f>
        <v>8.06</v>
      </c>
      <c r="P64" s="229">
        <v>0</v>
      </c>
      <c r="Q64" s="229">
        <f>ROUND(E64*P64,2)</f>
        <v>0</v>
      </c>
      <c r="R64" s="229" t="s">
        <v>171</v>
      </c>
      <c r="S64" s="229" t="s">
        <v>106</v>
      </c>
      <c r="T64" s="229" t="s">
        <v>106</v>
      </c>
      <c r="U64" s="229">
        <v>0</v>
      </c>
      <c r="V64" s="229">
        <f>ROUND(E64*U64,2)</f>
        <v>0</v>
      </c>
      <c r="W64" s="229"/>
      <c r="X64" s="229" t="s">
        <v>172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173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7"/>
      <c r="B65" s="228"/>
      <c r="C65" s="255" t="s">
        <v>289</v>
      </c>
      <c r="D65" s="231"/>
      <c r="E65" s="232">
        <v>134.33000000000001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10"/>
      <c r="Z65" s="210"/>
      <c r="AA65" s="210"/>
      <c r="AB65" s="210"/>
      <c r="AC65" s="210"/>
      <c r="AD65" s="210"/>
      <c r="AE65" s="210"/>
      <c r="AF65" s="210"/>
      <c r="AG65" s="210" t="s">
        <v>110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0">
        <v>29</v>
      </c>
      <c r="B66" s="241" t="s">
        <v>205</v>
      </c>
      <c r="C66" s="254" t="s">
        <v>206</v>
      </c>
      <c r="D66" s="242" t="s">
        <v>203</v>
      </c>
      <c r="E66" s="243">
        <v>237.35</v>
      </c>
      <c r="F66" s="244"/>
      <c r="G66" s="245">
        <f>ROUND(E66*F66,2)</f>
        <v>0</v>
      </c>
      <c r="H66" s="230"/>
      <c r="I66" s="229">
        <f>ROUND(E66*H66,2)</f>
        <v>0</v>
      </c>
      <c r="J66" s="230"/>
      <c r="K66" s="229">
        <f>ROUND(E66*J66,2)</f>
        <v>0</v>
      </c>
      <c r="L66" s="229">
        <v>21</v>
      </c>
      <c r="M66" s="229">
        <f>G66*(1+L66/100)</f>
        <v>0</v>
      </c>
      <c r="N66" s="229">
        <v>8.2100000000000006E-2</v>
      </c>
      <c r="O66" s="229">
        <f>ROUND(E66*N66,2)</f>
        <v>19.489999999999998</v>
      </c>
      <c r="P66" s="229">
        <v>0</v>
      </c>
      <c r="Q66" s="229">
        <f>ROUND(E66*P66,2)</f>
        <v>0</v>
      </c>
      <c r="R66" s="229" t="s">
        <v>171</v>
      </c>
      <c r="S66" s="229" t="s">
        <v>106</v>
      </c>
      <c r="T66" s="229" t="s">
        <v>106</v>
      </c>
      <c r="U66" s="229">
        <v>0</v>
      </c>
      <c r="V66" s="229">
        <f>ROUND(E66*U66,2)</f>
        <v>0</v>
      </c>
      <c r="W66" s="229"/>
      <c r="X66" s="229" t="s">
        <v>172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173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27"/>
      <c r="B67" s="228"/>
      <c r="C67" s="255" t="s">
        <v>290</v>
      </c>
      <c r="D67" s="231"/>
      <c r="E67" s="232">
        <v>237.35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10"/>
      <c r="Z67" s="210"/>
      <c r="AA67" s="210"/>
      <c r="AB67" s="210"/>
      <c r="AC67" s="210"/>
      <c r="AD67" s="210"/>
      <c r="AE67" s="210"/>
      <c r="AF67" s="210"/>
      <c r="AG67" s="210" t="s">
        <v>110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0">
        <v>30</v>
      </c>
      <c r="B68" s="241" t="s">
        <v>208</v>
      </c>
      <c r="C68" s="254" t="s">
        <v>209</v>
      </c>
      <c r="D68" s="242" t="s">
        <v>203</v>
      </c>
      <c r="E68" s="243">
        <v>45.954999999999998</v>
      </c>
      <c r="F68" s="244"/>
      <c r="G68" s="245">
        <f>ROUND(E68*F68,2)</f>
        <v>0</v>
      </c>
      <c r="H68" s="230"/>
      <c r="I68" s="229">
        <f>ROUND(E68*H68,2)</f>
        <v>0</v>
      </c>
      <c r="J68" s="230"/>
      <c r="K68" s="229">
        <f>ROUND(E68*J68,2)</f>
        <v>0</v>
      </c>
      <c r="L68" s="229">
        <v>21</v>
      </c>
      <c r="M68" s="229">
        <f>G68*(1+L68/100)</f>
        <v>0</v>
      </c>
      <c r="N68" s="229">
        <v>4.8300000000000003E-2</v>
      </c>
      <c r="O68" s="229">
        <f>ROUND(E68*N68,2)</f>
        <v>2.2200000000000002</v>
      </c>
      <c r="P68" s="229">
        <v>0</v>
      </c>
      <c r="Q68" s="229">
        <f>ROUND(E68*P68,2)</f>
        <v>0</v>
      </c>
      <c r="R68" s="229" t="s">
        <v>171</v>
      </c>
      <c r="S68" s="229" t="s">
        <v>106</v>
      </c>
      <c r="T68" s="229" t="s">
        <v>106</v>
      </c>
      <c r="U68" s="229">
        <v>0</v>
      </c>
      <c r="V68" s="229">
        <f>ROUND(E68*U68,2)</f>
        <v>0</v>
      </c>
      <c r="W68" s="229"/>
      <c r="X68" s="229" t="s">
        <v>172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173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7"/>
      <c r="B69" s="228"/>
      <c r="C69" s="255" t="s">
        <v>291</v>
      </c>
      <c r="D69" s="231"/>
      <c r="E69" s="232">
        <v>45.954999999999998</v>
      </c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10"/>
      <c r="Z69" s="210"/>
      <c r="AA69" s="210"/>
      <c r="AB69" s="210"/>
      <c r="AC69" s="210"/>
      <c r="AD69" s="210"/>
      <c r="AE69" s="210"/>
      <c r="AF69" s="210"/>
      <c r="AG69" s="210" t="s">
        <v>110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0">
        <v>31</v>
      </c>
      <c r="B70" s="241" t="s">
        <v>211</v>
      </c>
      <c r="C70" s="254" t="s">
        <v>212</v>
      </c>
      <c r="D70" s="242" t="s">
        <v>203</v>
      </c>
      <c r="E70" s="243">
        <v>15.15</v>
      </c>
      <c r="F70" s="244"/>
      <c r="G70" s="245">
        <f>ROUND(E70*F70,2)</f>
        <v>0</v>
      </c>
      <c r="H70" s="230"/>
      <c r="I70" s="229">
        <f>ROUND(E70*H70,2)</f>
        <v>0</v>
      </c>
      <c r="J70" s="230"/>
      <c r="K70" s="229">
        <f>ROUND(E70*J70,2)</f>
        <v>0</v>
      </c>
      <c r="L70" s="229">
        <v>21</v>
      </c>
      <c r="M70" s="229">
        <f>G70*(1+L70/100)</f>
        <v>0</v>
      </c>
      <c r="N70" s="229">
        <v>6.7000000000000004E-2</v>
      </c>
      <c r="O70" s="229">
        <f>ROUND(E70*N70,2)</f>
        <v>1.02</v>
      </c>
      <c r="P70" s="229">
        <v>0</v>
      </c>
      <c r="Q70" s="229">
        <f>ROUND(E70*P70,2)</f>
        <v>0</v>
      </c>
      <c r="R70" s="229" t="s">
        <v>171</v>
      </c>
      <c r="S70" s="229" t="s">
        <v>106</v>
      </c>
      <c r="T70" s="229" t="s">
        <v>106</v>
      </c>
      <c r="U70" s="229">
        <v>0</v>
      </c>
      <c r="V70" s="229">
        <f>ROUND(E70*U70,2)</f>
        <v>0</v>
      </c>
      <c r="W70" s="229"/>
      <c r="X70" s="229" t="s">
        <v>172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173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27"/>
      <c r="B71" s="228"/>
      <c r="C71" s="255" t="s">
        <v>292</v>
      </c>
      <c r="D71" s="231"/>
      <c r="E71" s="232">
        <v>15.15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10"/>
      <c r="Z71" s="210"/>
      <c r="AA71" s="210"/>
      <c r="AB71" s="210"/>
      <c r="AC71" s="210"/>
      <c r="AD71" s="210"/>
      <c r="AE71" s="210"/>
      <c r="AF71" s="210"/>
      <c r="AG71" s="210" t="s">
        <v>110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x14ac:dyDescent="0.2">
      <c r="A72" s="234" t="s">
        <v>101</v>
      </c>
      <c r="B72" s="235" t="s">
        <v>69</v>
      </c>
      <c r="C72" s="253" t="s">
        <v>70</v>
      </c>
      <c r="D72" s="236"/>
      <c r="E72" s="237"/>
      <c r="F72" s="238"/>
      <c r="G72" s="239">
        <f>SUMIF(AG73:AG73,"&lt;&gt;NOR",G73:G73)</f>
        <v>0</v>
      </c>
      <c r="H72" s="233"/>
      <c r="I72" s="233">
        <f>SUM(I73:I73)</f>
        <v>0</v>
      </c>
      <c r="J72" s="233"/>
      <c r="K72" s="233">
        <f>SUM(K73:K73)</f>
        <v>0</v>
      </c>
      <c r="L72" s="233"/>
      <c r="M72" s="233">
        <f>SUM(M73:M73)</f>
        <v>0</v>
      </c>
      <c r="N72" s="233"/>
      <c r="O72" s="233">
        <f>SUM(O73:O73)</f>
        <v>0</v>
      </c>
      <c r="P72" s="233"/>
      <c r="Q72" s="233">
        <f>SUM(Q73:Q73)</f>
        <v>0</v>
      </c>
      <c r="R72" s="233"/>
      <c r="S72" s="233"/>
      <c r="T72" s="233"/>
      <c r="U72" s="233"/>
      <c r="V72" s="233">
        <f>SUM(V73:V73)</f>
        <v>137.85</v>
      </c>
      <c r="W72" s="233"/>
      <c r="X72" s="233"/>
      <c r="AG72" t="s">
        <v>102</v>
      </c>
    </row>
    <row r="73" spans="1:60" outlineLevel="1" x14ac:dyDescent="0.2">
      <c r="A73" s="246">
        <v>32</v>
      </c>
      <c r="B73" s="247" t="s">
        <v>214</v>
      </c>
      <c r="C73" s="256" t="s">
        <v>215</v>
      </c>
      <c r="D73" s="248" t="s">
        <v>216</v>
      </c>
      <c r="E73" s="249">
        <v>353.45263999999997</v>
      </c>
      <c r="F73" s="250"/>
      <c r="G73" s="251">
        <f>ROUND(E73*F73,2)</f>
        <v>0</v>
      </c>
      <c r="H73" s="230"/>
      <c r="I73" s="229">
        <f>ROUND(E73*H73,2)</f>
        <v>0</v>
      </c>
      <c r="J73" s="230"/>
      <c r="K73" s="229">
        <f>ROUND(E73*J73,2)</f>
        <v>0</v>
      </c>
      <c r="L73" s="229">
        <v>21</v>
      </c>
      <c r="M73" s="229">
        <f>G73*(1+L73/100)</f>
        <v>0</v>
      </c>
      <c r="N73" s="229">
        <v>0</v>
      </c>
      <c r="O73" s="229">
        <f>ROUND(E73*N73,2)</f>
        <v>0</v>
      </c>
      <c r="P73" s="229">
        <v>0</v>
      </c>
      <c r="Q73" s="229">
        <f>ROUND(E73*P73,2)</f>
        <v>0</v>
      </c>
      <c r="R73" s="229"/>
      <c r="S73" s="229" t="s">
        <v>106</v>
      </c>
      <c r="T73" s="229" t="s">
        <v>106</v>
      </c>
      <c r="U73" s="229">
        <v>0.39</v>
      </c>
      <c r="V73" s="229">
        <f>ROUND(E73*U73,2)</f>
        <v>137.85</v>
      </c>
      <c r="W73" s="229"/>
      <c r="X73" s="229" t="s">
        <v>217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218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x14ac:dyDescent="0.2">
      <c r="A74" s="234" t="s">
        <v>101</v>
      </c>
      <c r="B74" s="235" t="s">
        <v>71</v>
      </c>
      <c r="C74" s="253" t="s">
        <v>72</v>
      </c>
      <c r="D74" s="236"/>
      <c r="E74" s="237"/>
      <c r="F74" s="238"/>
      <c r="G74" s="239">
        <f>SUMIF(AG75:AG82,"&lt;&gt;NOR",G75:G82)</f>
        <v>0</v>
      </c>
      <c r="H74" s="233"/>
      <c r="I74" s="233">
        <f>SUM(I75:I82)</f>
        <v>0</v>
      </c>
      <c r="J74" s="233"/>
      <c r="K74" s="233">
        <f>SUM(K75:K82)</f>
        <v>0</v>
      </c>
      <c r="L74" s="233"/>
      <c r="M74" s="233">
        <f>SUM(M75:M82)</f>
        <v>0</v>
      </c>
      <c r="N74" s="233"/>
      <c r="O74" s="233">
        <f>SUM(O75:O82)</f>
        <v>0</v>
      </c>
      <c r="P74" s="233"/>
      <c r="Q74" s="233">
        <f>SUM(Q75:Q82)</f>
        <v>0</v>
      </c>
      <c r="R74" s="233"/>
      <c r="S74" s="233"/>
      <c r="T74" s="233"/>
      <c r="U74" s="233"/>
      <c r="V74" s="233">
        <f>SUM(V75:V82)</f>
        <v>123.61</v>
      </c>
      <c r="W74" s="233"/>
      <c r="X74" s="233"/>
      <c r="AG74" t="s">
        <v>102</v>
      </c>
    </row>
    <row r="75" spans="1:60" outlineLevel="1" x14ac:dyDescent="0.2">
      <c r="A75" s="240">
        <v>33</v>
      </c>
      <c r="B75" s="241" t="s">
        <v>219</v>
      </c>
      <c r="C75" s="254" t="s">
        <v>220</v>
      </c>
      <c r="D75" s="242" t="s">
        <v>216</v>
      </c>
      <c r="E75" s="243">
        <v>140.71600000000001</v>
      </c>
      <c r="F75" s="244"/>
      <c r="G75" s="245">
        <f>ROUND(E75*F75,2)</f>
        <v>0</v>
      </c>
      <c r="H75" s="230"/>
      <c r="I75" s="229">
        <f>ROUND(E75*H75,2)</f>
        <v>0</v>
      </c>
      <c r="J75" s="230"/>
      <c r="K75" s="229">
        <f>ROUND(E75*J75,2)</f>
        <v>0</v>
      </c>
      <c r="L75" s="229">
        <v>21</v>
      </c>
      <c r="M75" s="229">
        <f>G75*(1+L75/100)</f>
        <v>0</v>
      </c>
      <c r="N75" s="229">
        <v>0</v>
      </c>
      <c r="O75" s="229">
        <f>ROUND(E75*N75,2)</f>
        <v>0</v>
      </c>
      <c r="P75" s="229">
        <v>0</v>
      </c>
      <c r="Q75" s="229">
        <f>ROUND(E75*P75,2)</f>
        <v>0</v>
      </c>
      <c r="R75" s="229"/>
      <c r="S75" s="229" t="s">
        <v>106</v>
      </c>
      <c r="T75" s="229" t="s">
        <v>106</v>
      </c>
      <c r="U75" s="229">
        <v>0</v>
      </c>
      <c r="V75" s="229">
        <f>ROUND(E75*U75,2)</f>
        <v>0</v>
      </c>
      <c r="W75" s="229"/>
      <c r="X75" s="229" t="s">
        <v>107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108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7"/>
      <c r="B76" s="228"/>
      <c r="C76" s="255" t="s">
        <v>293</v>
      </c>
      <c r="D76" s="231"/>
      <c r="E76" s="232">
        <v>140.71600000000001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10"/>
      <c r="Z76" s="210"/>
      <c r="AA76" s="210"/>
      <c r="AB76" s="210"/>
      <c r="AC76" s="210"/>
      <c r="AD76" s="210"/>
      <c r="AE76" s="210"/>
      <c r="AF76" s="210"/>
      <c r="AG76" s="210" t="s">
        <v>110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0">
        <v>34</v>
      </c>
      <c r="B77" s="241" t="s">
        <v>222</v>
      </c>
      <c r="C77" s="254" t="s">
        <v>223</v>
      </c>
      <c r="D77" s="242" t="s">
        <v>216</v>
      </c>
      <c r="E77" s="243">
        <v>108.91</v>
      </c>
      <c r="F77" s="244"/>
      <c r="G77" s="245">
        <f>ROUND(E77*F77,2)</f>
        <v>0</v>
      </c>
      <c r="H77" s="230"/>
      <c r="I77" s="229">
        <f>ROUND(E77*H77,2)</f>
        <v>0</v>
      </c>
      <c r="J77" s="230"/>
      <c r="K77" s="229">
        <f>ROUND(E77*J77,2)</f>
        <v>0</v>
      </c>
      <c r="L77" s="229">
        <v>21</v>
      </c>
      <c r="M77" s="229">
        <f>G77*(1+L77/100)</f>
        <v>0</v>
      </c>
      <c r="N77" s="229">
        <v>0</v>
      </c>
      <c r="O77" s="229">
        <f>ROUND(E77*N77,2)</f>
        <v>0</v>
      </c>
      <c r="P77" s="229">
        <v>0</v>
      </c>
      <c r="Q77" s="229">
        <f>ROUND(E77*P77,2)</f>
        <v>0</v>
      </c>
      <c r="R77" s="229"/>
      <c r="S77" s="229" t="s">
        <v>106</v>
      </c>
      <c r="T77" s="229" t="s">
        <v>106</v>
      </c>
      <c r="U77" s="229">
        <v>0</v>
      </c>
      <c r="V77" s="229">
        <f>ROUND(E77*U77,2)</f>
        <v>0</v>
      </c>
      <c r="W77" s="229"/>
      <c r="X77" s="229" t="s">
        <v>107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108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27"/>
      <c r="B78" s="228"/>
      <c r="C78" s="255" t="s">
        <v>294</v>
      </c>
      <c r="D78" s="231"/>
      <c r="E78" s="232">
        <v>108.91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10"/>
      <c r="Z78" s="210"/>
      <c r="AA78" s="210"/>
      <c r="AB78" s="210"/>
      <c r="AC78" s="210"/>
      <c r="AD78" s="210"/>
      <c r="AE78" s="210"/>
      <c r="AF78" s="210"/>
      <c r="AG78" s="210" t="s">
        <v>110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0">
        <v>35</v>
      </c>
      <c r="B79" s="241" t="s">
        <v>225</v>
      </c>
      <c r="C79" s="254" t="s">
        <v>226</v>
      </c>
      <c r="D79" s="242" t="s">
        <v>216</v>
      </c>
      <c r="E79" s="243">
        <v>2.64</v>
      </c>
      <c r="F79" s="244"/>
      <c r="G79" s="245">
        <f>ROUND(E79*F79,2)</f>
        <v>0</v>
      </c>
      <c r="H79" s="230"/>
      <c r="I79" s="229">
        <f>ROUND(E79*H79,2)</f>
        <v>0</v>
      </c>
      <c r="J79" s="230"/>
      <c r="K79" s="229">
        <f>ROUND(E79*J79,2)</f>
        <v>0</v>
      </c>
      <c r="L79" s="229">
        <v>21</v>
      </c>
      <c r="M79" s="229">
        <f>G79*(1+L79/100)</f>
        <v>0</v>
      </c>
      <c r="N79" s="229">
        <v>0</v>
      </c>
      <c r="O79" s="229">
        <f>ROUND(E79*N79,2)</f>
        <v>0</v>
      </c>
      <c r="P79" s="229">
        <v>0</v>
      </c>
      <c r="Q79" s="229">
        <f>ROUND(E79*P79,2)</f>
        <v>0</v>
      </c>
      <c r="R79" s="229"/>
      <c r="S79" s="229" t="s">
        <v>106</v>
      </c>
      <c r="T79" s="229" t="s">
        <v>106</v>
      </c>
      <c r="U79" s="229">
        <v>0</v>
      </c>
      <c r="V79" s="229">
        <f>ROUND(E79*U79,2)</f>
        <v>0</v>
      </c>
      <c r="W79" s="229"/>
      <c r="X79" s="229" t="s">
        <v>107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108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27"/>
      <c r="B80" s="228"/>
      <c r="C80" s="255" t="s">
        <v>227</v>
      </c>
      <c r="D80" s="231"/>
      <c r="E80" s="232">
        <v>2.64</v>
      </c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10"/>
      <c r="Z80" s="210"/>
      <c r="AA80" s="210"/>
      <c r="AB80" s="210"/>
      <c r="AC80" s="210"/>
      <c r="AD80" s="210"/>
      <c r="AE80" s="210"/>
      <c r="AF80" s="210"/>
      <c r="AG80" s="210" t="s">
        <v>110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6">
        <v>36</v>
      </c>
      <c r="B81" s="247" t="s">
        <v>228</v>
      </c>
      <c r="C81" s="256" t="s">
        <v>229</v>
      </c>
      <c r="D81" s="248" t="s">
        <v>216</v>
      </c>
      <c r="E81" s="249">
        <v>252.26599999999999</v>
      </c>
      <c r="F81" s="250"/>
      <c r="G81" s="251">
        <f>ROUND(E81*F81,2)</f>
        <v>0</v>
      </c>
      <c r="H81" s="230"/>
      <c r="I81" s="229">
        <f>ROUND(E81*H81,2)</f>
        <v>0</v>
      </c>
      <c r="J81" s="230"/>
      <c r="K81" s="229">
        <f>ROUND(E81*J81,2)</f>
        <v>0</v>
      </c>
      <c r="L81" s="229">
        <v>21</v>
      </c>
      <c r="M81" s="229">
        <f>G81*(1+L81/100)</f>
        <v>0</v>
      </c>
      <c r="N81" s="229">
        <v>0</v>
      </c>
      <c r="O81" s="229">
        <f>ROUND(E81*N81,2)</f>
        <v>0</v>
      </c>
      <c r="P81" s="229">
        <v>0</v>
      </c>
      <c r="Q81" s="229">
        <f>ROUND(E81*P81,2)</f>
        <v>0</v>
      </c>
      <c r="R81" s="229"/>
      <c r="S81" s="229" t="s">
        <v>106</v>
      </c>
      <c r="T81" s="229" t="s">
        <v>106</v>
      </c>
      <c r="U81" s="229">
        <v>0.49</v>
      </c>
      <c r="V81" s="229">
        <f>ROUND(E81*U81,2)</f>
        <v>123.61</v>
      </c>
      <c r="W81" s="229"/>
      <c r="X81" s="229" t="s">
        <v>230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231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6">
        <v>37</v>
      </c>
      <c r="B82" s="247" t="s">
        <v>232</v>
      </c>
      <c r="C82" s="256" t="s">
        <v>233</v>
      </c>
      <c r="D82" s="248" t="s">
        <v>216</v>
      </c>
      <c r="E82" s="249">
        <v>4288.5219999999999</v>
      </c>
      <c r="F82" s="250"/>
      <c r="G82" s="251">
        <f>ROUND(E82*F82,2)</f>
        <v>0</v>
      </c>
      <c r="H82" s="230"/>
      <c r="I82" s="229">
        <f>ROUND(E82*H82,2)</f>
        <v>0</v>
      </c>
      <c r="J82" s="230"/>
      <c r="K82" s="229">
        <f>ROUND(E82*J82,2)</f>
        <v>0</v>
      </c>
      <c r="L82" s="229">
        <v>21</v>
      </c>
      <c r="M82" s="229">
        <f>G82*(1+L82/100)</f>
        <v>0</v>
      </c>
      <c r="N82" s="229">
        <v>0</v>
      </c>
      <c r="O82" s="229">
        <f>ROUND(E82*N82,2)</f>
        <v>0</v>
      </c>
      <c r="P82" s="229">
        <v>0</v>
      </c>
      <c r="Q82" s="229">
        <f>ROUND(E82*P82,2)</f>
        <v>0</v>
      </c>
      <c r="R82" s="229"/>
      <c r="S82" s="229" t="s">
        <v>106</v>
      </c>
      <c r="T82" s="229" t="s">
        <v>106</v>
      </c>
      <c r="U82" s="229">
        <v>0</v>
      </c>
      <c r="V82" s="229">
        <f>ROUND(E82*U82,2)</f>
        <v>0</v>
      </c>
      <c r="W82" s="229"/>
      <c r="X82" s="229" t="s">
        <v>230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231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x14ac:dyDescent="0.2">
      <c r="A83" s="234" t="s">
        <v>101</v>
      </c>
      <c r="B83" s="235" t="s">
        <v>74</v>
      </c>
      <c r="C83" s="253" t="s">
        <v>29</v>
      </c>
      <c r="D83" s="236"/>
      <c r="E83" s="237"/>
      <c r="F83" s="238"/>
      <c r="G83" s="239">
        <f>SUMIF(AG84:AG85,"&lt;&gt;NOR",G84:G85)</f>
        <v>0</v>
      </c>
      <c r="H83" s="233"/>
      <c r="I83" s="233">
        <f>SUM(I84:I85)</f>
        <v>0</v>
      </c>
      <c r="J83" s="233"/>
      <c r="K83" s="233">
        <f>SUM(K84:K85)</f>
        <v>0</v>
      </c>
      <c r="L83" s="233"/>
      <c r="M83" s="233">
        <f>SUM(M84:M85)</f>
        <v>0</v>
      </c>
      <c r="N83" s="233"/>
      <c r="O83" s="233">
        <f>SUM(O84:O85)</f>
        <v>0</v>
      </c>
      <c r="P83" s="233"/>
      <c r="Q83" s="233">
        <f>SUM(Q84:Q85)</f>
        <v>0</v>
      </c>
      <c r="R83" s="233"/>
      <c r="S83" s="233"/>
      <c r="T83" s="233"/>
      <c r="U83" s="233"/>
      <c r="V83" s="233">
        <f>SUM(V84:V85)</f>
        <v>0</v>
      </c>
      <c r="W83" s="233"/>
      <c r="X83" s="233"/>
      <c r="AG83" t="s">
        <v>102</v>
      </c>
    </row>
    <row r="84" spans="1:60" outlineLevel="1" x14ac:dyDescent="0.2">
      <c r="A84" s="246">
        <v>38</v>
      </c>
      <c r="B84" s="247" t="s">
        <v>234</v>
      </c>
      <c r="C84" s="256" t="s">
        <v>235</v>
      </c>
      <c r="D84" s="248" t="s">
        <v>236</v>
      </c>
      <c r="E84" s="249">
        <v>1</v>
      </c>
      <c r="F84" s="250"/>
      <c r="G84" s="251">
        <f>ROUND(E84*F84,2)</f>
        <v>0</v>
      </c>
      <c r="H84" s="230"/>
      <c r="I84" s="229">
        <f>ROUND(E84*H84,2)</f>
        <v>0</v>
      </c>
      <c r="J84" s="230"/>
      <c r="K84" s="229">
        <f>ROUND(E84*J84,2)</f>
        <v>0</v>
      </c>
      <c r="L84" s="229">
        <v>21</v>
      </c>
      <c r="M84" s="229">
        <f>G84*(1+L84/100)</f>
        <v>0</v>
      </c>
      <c r="N84" s="229">
        <v>0</v>
      </c>
      <c r="O84" s="229">
        <f>ROUND(E84*N84,2)</f>
        <v>0</v>
      </c>
      <c r="P84" s="229">
        <v>0</v>
      </c>
      <c r="Q84" s="229">
        <f>ROUND(E84*P84,2)</f>
        <v>0</v>
      </c>
      <c r="R84" s="229"/>
      <c r="S84" s="229" t="s">
        <v>106</v>
      </c>
      <c r="T84" s="229" t="s">
        <v>184</v>
      </c>
      <c r="U84" s="229">
        <v>0</v>
      </c>
      <c r="V84" s="229">
        <f>ROUND(E84*U84,2)</f>
        <v>0</v>
      </c>
      <c r="W84" s="229"/>
      <c r="X84" s="229" t="s">
        <v>237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238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40">
        <v>39</v>
      </c>
      <c r="B85" s="241" t="s">
        <v>239</v>
      </c>
      <c r="C85" s="254" t="s">
        <v>240</v>
      </c>
      <c r="D85" s="242" t="s">
        <v>236</v>
      </c>
      <c r="E85" s="243">
        <v>1</v>
      </c>
      <c r="F85" s="244"/>
      <c r="G85" s="245">
        <f>ROUND(E85*F85,2)</f>
        <v>0</v>
      </c>
      <c r="H85" s="230"/>
      <c r="I85" s="229">
        <f>ROUND(E85*H85,2)</f>
        <v>0</v>
      </c>
      <c r="J85" s="230"/>
      <c r="K85" s="229">
        <f>ROUND(E85*J85,2)</f>
        <v>0</v>
      </c>
      <c r="L85" s="229">
        <v>21</v>
      </c>
      <c r="M85" s="229">
        <f>G85*(1+L85/100)</f>
        <v>0</v>
      </c>
      <c r="N85" s="229">
        <v>0</v>
      </c>
      <c r="O85" s="229">
        <f>ROUND(E85*N85,2)</f>
        <v>0</v>
      </c>
      <c r="P85" s="229">
        <v>0</v>
      </c>
      <c r="Q85" s="229">
        <f>ROUND(E85*P85,2)</f>
        <v>0</v>
      </c>
      <c r="R85" s="229"/>
      <c r="S85" s="229" t="s">
        <v>106</v>
      </c>
      <c r="T85" s="229" t="s">
        <v>184</v>
      </c>
      <c r="U85" s="229">
        <v>0</v>
      </c>
      <c r="V85" s="229">
        <f>ROUND(E85*U85,2)</f>
        <v>0</v>
      </c>
      <c r="W85" s="229"/>
      <c r="X85" s="229" t="s">
        <v>237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238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3"/>
      <c r="B86" s="4"/>
      <c r="C86" s="257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v>15</v>
      </c>
      <c r="AF86">
        <v>21</v>
      </c>
      <c r="AG86" t="s">
        <v>88</v>
      </c>
    </row>
    <row r="87" spans="1:60" x14ac:dyDescent="0.2">
      <c r="A87" s="213"/>
      <c r="B87" s="214" t="s">
        <v>31</v>
      </c>
      <c r="C87" s="258"/>
      <c r="D87" s="215"/>
      <c r="E87" s="216"/>
      <c r="F87" s="216"/>
      <c r="G87" s="252">
        <f>G8+G27+G53+G72+G74+G83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f>SUMIF(L7:L85,AE86,G7:G85)</f>
        <v>0</v>
      </c>
      <c r="AF87">
        <f>SUMIF(L7:L85,AF86,G7:G85)</f>
        <v>0</v>
      </c>
      <c r="AG87" t="s">
        <v>241</v>
      </c>
    </row>
    <row r="88" spans="1:60" x14ac:dyDescent="0.2">
      <c r="A88" s="3"/>
      <c r="B88" s="4"/>
      <c r="C88" s="257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3"/>
      <c r="B89" s="4"/>
      <c r="C89" s="257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217" t="s">
        <v>242</v>
      </c>
      <c r="B90" s="217"/>
      <c r="C90" s="259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">
      <c r="A91" s="218"/>
      <c r="B91" s="219"/>
      <c r="C91" s="260"/>
      <c r="D91" s="219"/>
      <c r="E91" s="219"/>
      <c r="F91" s="219"/>
      <c r="G91" s="22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G91" t="s">
        <v>243</v>
      </c>
    </row>
    <row r="92" spans="1:60" x14ac:dyDescent="0.2">
      <c r="A92" s="221"/>
      <c r="B92" s="222"/>
      <c r="C92" s="261"/>
      <c r="D92" s="222"/>
      <c r="E92" s="222"/>
      <c r="F92" s="222"/>
      <c r="G92" s="22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A93" s="221"/>
      <c r="B93" s="222"/>
      <c r="C93" s="261"/>
      <c r="D93" s="222"/>
      <c r="E93" s="222"/>
      <c r="F93" s="222"/>
      <c r="G93" s="22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221"/>
      <c r="B94" s="222"/>
      <c r="C94" s="261"/>
      <c r="D94" s="222"/>
      <c r="E94" s="222"/>
      <c r="F94" s="222"/>
      <c r="G94" s="22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224"/>
      <c r="B95" s="225"/>
      <c r="C95" s="262"/>
      <c r="D95" s="225"/>
      <c r="E95" s="225"/>
      <c r="F95" s="225"/>
      <c r="G95" s="22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3"/>
      <c r="B96" s="4"/>
      <c r="C96" s="257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33" x14ac:dyDescent="0.2">
      <c r="C97" s="263"/>
      <c r="D97" s="10"/>
      <c r="AG97" t="s">
        <v>244</v>
      </c>
    </row>
    <row r="98" spans="3:33" x14ac:dyDescent="0.2">
      <c r="D98" s="10"/>
    </row>
    <row r="99" spans="3:33" x14ac:dyDescent="0.2">
      <c r="D99" s="10"/>
    </row>
    <row r="100" spans="3:33" x14ac:dyDescent="0.2">
      <c r="D100" s="10"/>
    </row>
    <row r="101" spans="3:33" x14ac:dyDescent="0.2">
      <c r="D101" s="10"/>
    </row>
    <row r="102" spans="3:33" x14ac:dyDescent="0.2">
      <c r="D102" s="10"/>
    </row>
    <row r="103" spans="3:33" x14ac:dyDescent="0.2">
      <c r="D103" s="10"/>
    </row>
    <row r="104" spans="3:33" x14ac:dyDescent="0.2">
      <c r="D104" s="10"/>
    </row>
    <row r="105" spans="3:33" x14ac:dyDescent="0.2">
      <c r="D105" s="10"/>
    </row>
    <row r="106" spans="3:33" x14ac:dyDescent="0.2">
      <c r="D106" s="10"/>
    </row>
    <row r="107" spans="3:33" x14ac:dyDescent="0.2">
      <c r="D107" s="10"/>
    </row>
    <row r="108" spans="3:33" x14ac:dyDescent="0.2">
      <c r="D108" s="10"/>
    </row>
    <row r="109" spans="3:33" x14ac:dyDescent="0.2">
      <c r="D109" s="10"/>
    </row>
    <row r="110" spans="3:33" x14ac:dyDescent="0.2">
      <c r="D110" s="10"/>
    </row>
    <row r="111" spans="3:33" x14ac:dyDescent="0.2">
      <c r="D111" s="10"/>
    </row>
    <row r="112" spans="3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90:C90"/>
    <mergeCell ref="A91:G9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53</v>
      </c>
      <c r="C3" s="199" t="s">
        <v>54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53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SUMIF(AG9:AG21,"&lt;&gt;NOR",G9:G21)</f>
        <v>0</v>
      </c>
      <c r="H8" s="233"/>
      <c r="I8" s="233">
        <f>SUM(I9:I21)</f>
        <v>0</v>
      </c>
      <c r="J8" s="233"/>
      <c r="K8" s="233">
        <f>SUM(K9:K21)</f>
        <v>0</v>
      </c>
      <c r="L8" s="233"/>
      <c r="M8" s="233">
        <f>SUM(M9:M21)</f>
        <v>0</v>
      </c>
      <c r="N8" s="233"/>
      <c r="O8" s="233">
        <f>SUM(O9:O21)</f>
        <v>0</v>
      </c>
      <c r="P8" s="233"/>
      <c r="Q8" s="233">
        <f>SUM(Q9:Q21)</f>
        <v>51.29</v>
      </c>
      <c r="R8" s="233"/>
      <c r="S8" s="233"/>
      <c r="T8" s="233"/>
      <c r="U8" s="233"/>
      <c r="V8" s="233">
        <f>SUM(V9:V21)</f>
        <v>42.120000000000005</v>
      </c>
      <c r="W8" s="233"/>
      <c r="X8" s="233"/>
      <c r="AG8" t="s">
        <v>102</v>
      </c>
    </row>
    <row r="9" spans="1:60" outlineLevel="1" x14ac:dyDescent="0.2">
      <c r="A9" s="246">
        <v>1</v>
      </c>
      <c r="B9" s="247" t="s">
        <v>103</v>
      </c>
      <c r="C9" s="256" t="s">
        <v>104</v>
      </c>
      <c r="D9" s="248" t="s">
        <v>105</v>
      </c>
      <c r="E9" s="249">
        <v>95</v>
      </c>
      <c r="F9" s="250"/>
      <c r="G9" s="251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13.11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15.2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6">
        <v>2</v>
      </c>
      <c r="B10" s="247" t="s">
        <v>111</v>
      </c>
      <c r="C10" s="256" t="s">
        <v>112</v>
      </c>
      <c r="D10" s="248" t="s">
        <v>105</v>
      </c>
      <c r="E10" s="249">
        <v>95</v>
      </c>
      <c r="F10" s="250"/>
      <c r="G10" s="251">
        <f>ROUND(E10*F10,2)</f>
        <v>0</v>
      </c>
      <c r="H10" s="230"/>
      <c r="I10" s="229">
        <f>ROUND(E10*H10,2)</f>
        <v>0</v>
      </c>
      <c r="J10" s="230"/>
      <c r="K10" s="229">
        <f>ROUND(E10*J10,2)</f>
        <v>0</v>
      </c>
      <c r="L10" s="229">
        <v>21</v>
      </c>
      <c r="M10" s="229">
        <f>G10*(1+L10/100)</f>
        <v>0</v>
      </c>
      <c r="N10" s="229">
        <v>0</v>
      </c>
      <c r="O10" s="229">
        <f>ROUND(E10*N10,2)</f>
        <v>0</v>
      </c>
      <c r="P10" s="229">
        <v>0.22</v>
      </c>
      <c r="Q10" s="229">
        <f>ROUND(E10*P10,2)</f>
        <v>20.9</v>
      </c>
      <c r="R10" s="229"/>
      <c r="S10" s="229" t="s">
        <v>106</v>
      </c>
      <c r="T10" s="229" t="s">
        <v>106</v>
      </c>
      <c r="U10" s="229">
        <v>3.3000000000000002E-2</v>
      </c>
      <c r="V10" s="229">
        <f>ROUND(E10*U10,2)</f>
        <v>3.14</v>
      </c>
      <c r="W10" s="229"/>
      <c r="X10" s="229" t="s">
        <v>107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6">
        <v>3</v>
      </c>
      <c r="B11" s="247" t="s">
        <v>126</v>
      </c>
      <c r="C11" s="256" t="s">
        <v>127</v>
      </c>
      <c r="D11" s="248" t="s">
        <v>124</v>
      </c>
      <c r="E11" s="249">
        <v>64</v>
      </c>
      <c r="F11" s="250"/>
      <c r="G11" s="251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0.27</v>
      </c>
      <c r="Q11" s="229">
        <f>ROUND(E11*P11,2)</f>
        <v>17.28</v>
      </c>
      <c r="R11" s="229"/>
      <c r="S11" s="229" t="s">
        <v>106</v>
      </c>
      <c r="T11" s="229" t="s">
        <v>106</v>
      </c>
      <c r="U11" s="229">
        <v>0.123</v>
      </c>
      <c r="V11" s="229">
        <f>ROUND(E11*U11,2)</f>
        <v>7.87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0">
        <v>4</v>
      </c>
      <c r="B12" s="241" t="s">
        <v>247</v>
      </c>
      <c r="C12" s="254" t="s">
        <v>248</v>
      </c>
      <c r="D12" s="242" t="s">
        <v>131</v>
      </c>
      <c r="E12" s="243">
        <v>14.535</v>
      </c>
      <c r="F12" s="244"/>
      <c r="G12" s="245">
        <f>ROUND(E12*F12,2)</f>
        <v>0</v>
      </c>
      <c r="H12" s="230"/>
      <c r="I12" s="229">
        <f>ROUND(E12*H12,2)</f>
        <v>0</v>
      </c>
      <c r="J12" s="230"/>
      <c r="K12" s="229">
        <f>ROUND(E12*J12,2)</f>
        <v>0</v>
      </c>
      <c r="L12" s="229">
        <v>21</v>
      </c>
      <c r="M12" s="229">
        <f>G12*(1+L12/100)</f>
        <v>0</v>
      </c>
      <c r="N12" s="229">
        <v>0</v>
      </c>
      <c r="O12" s="229">
        <f>ROUND(E12*N12,2)</f>
        <v>0</v>
      </c>
      <c r="P12" s="229">
        <v>0</v>
      </c>
      <c r="Q12" s="229">
        <f>ROUND(E12*P12,2)</f>
        <v>0</v>
      </c>
      <c r="R12" s="229"/>
      <c r="S12" s="229" t="s">
        <v>106</v>
      </c>
      <c r="T12" s="229" t="s">
        <v>106</v>
      </c>
      <c r="U12" s="229">
        <v>0.42199999999999999</v>
      </c>
      <c r="V12" s="229">
        <f>ROUND(E12*U12,2)</f>
        <v>6.13</v>
      </c>
      <c r="W12" s="229"/>
      <c r="X12" s="229" t="s">
        <v>107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108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7"/>
      <c r="B13" s="228"/>
      <c r="C13" s="255" t="s">
        <v>295</v>
      </c>
      <c r="D13" s="231"/>
      <c r="E13" s="232">
        <v>14.535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10"/>
      <c r="Z13" s="210"/>
      <c r="AA13" s="210"/>
      <c r="AB13" s="210"/>
      <c r="AC13" s="210"/>
      <c r="AD13" s="210"/>
      <c r="AE13" s="210"/>
      <c r="AF13" s="210"/>
      <c r="AG13" s="210" t="s">
        <v>110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5</v>
      </c>
      <c r="B14" s="241" t="s">
        <v>133</v>
      </c>
      <c r="C14" s="254" t="s">
        <v>134</v>
      </c>
      <c r="D14" s="242" t="s">
        <v>131</v>
      </c>
      <c r="E14" s="243">
        <v>7.2675000000000001</v>
      </c>
      <c r="F14" s="244"/>
      <c r="G14" s="245">
        <f>ROUND(E14*F14,2)</f>
        <v>0</v>
      </c>
      <c r="H14" s="230"/>
      <c r="I14" s="229">
        <f>ROUND(E14*H14,2)</f>
        <v>0</v>
      </c>
      <c r="J14" s="230"/>
      <c r="K14" s="229">
        <f>ROUND(E14*J14,2)</f>
        <v>0</v>
      </c>
      <c r="L14" s="229">
        <v>21</v>
      </c>
      <c r="M14" s="229">
        <f>G14*(1+L14/100)</f>
        <v>0</v>
      </c>
      <c r="N14" s="229">
        <v>0</v>
      </c>
      <c r="O14" s="229">
        <f>ROUND(E14*N14,2)</f>
        <v>0</v>
      </c>
      <c r="P14" s="229">
        <v>0</v>
      </c>
      <c r="Q14" s="229">
        <f>ROUND(E14*P14,2)</f>
        <v>0</v>
      </c>
      <c r="R14" s="229"/>
      <c r="S14" s="229" t="s">
        <v>106</v>
      </c>
      <c r="T14" s="229" t="s">
        <v>106</v>
      </c>
      <c r="U14" s="229">
        <v>8.7999999999999995E-2</v>
      </c>
      <c r="V14" s="229">
        <f>ROUND(E14*U14,2)</f>
        <v>0.64</v>
      </c>
      <c r="W14" s="229"/>
      <c r="X14" s="229" t="s">
        <v>107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108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7"/>
      <c r="B15" s="228"/>
      <c r="C15" s="255" t="s">
        <v>296</v>
      </c>
      <c r="D15" s="231"/>
      <c r="E15" s="232">
        <v>7.2675000000000001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10"/>
      <c r="Z15" s="210"/>
      <c r="AA15" s="210"/>
      <c r="AB15" s="210"/>
      <c r="AC15" s="210"/>
      <c r="AD15" s="210"/>
      <c r="AE15" s="210"/>
      <c r="AF15" s="210"/>
      <c r="AG15" s="210" t="s">
        <v>110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22.5" outlineLevel="1" x14ac:dyDescent="0.2">
      <c r="A16" s="246">
        <v>6</v>
      </c>
      <c r="B16" s="247" t="s">
        <v>136</v>
      </c>
      <c r="C16" s="256" t="s">
        <v>137</v>
      </c>
      <c r="D16" s="248" t="s">
        <v>131</v>
      </c>
      <c r="E16" s="249">
        <v>14.535</v>
      </c>
      <c r="F16" s="250"/>
      <c r="G16" s="251">
        <f>ROUND(E16*F16,2)</f>
        <v>0</v>
      </c>
      <c r="H16" s="230"/>
      <c r="I16" s="229">
        <f>ROUND(E16*H16,2)</f>
        <v>0</v>
      </c>
      <c r="J16" s="230"/>
      <c r="K16" s="229">
        <f>ROUND(E16*J16,2)</f>
        <v>0</v>
      </c>
      <c r="L16" s="229">
        <v>21</v>
      </c>
      <c r="M16" s="229">
        <f>G16*(1+L16/100)</f>
        <v>0</v>
      </c>
      <c r="N16" s="229">
        <v>0</v>
      </c>
      <c r="O16" s="229">
        <f>ROUND(E16*N16,2)</f>
        <v>0</v>
      </c>
      <c r="P16" s="229">
        <v>0</v>
      </c>
      <c r="Q16" s="229">
        <f>ROUND(E16*P16,2)</f>
        <v>0</v>
      </c>
      <c r="R16" s="229"/>
      <c r="S16" s="229" t="s">
        <v>106</v>
      </c>
      <c r="T16" s="229" t="s">
        <v>106</v>
      </c>
      <c r="U16" s="229">
        <v>1.0999999999999999E-2</v>
      </c>
      <c r="V16" s="229">
        <f>ROUND(E16*U16,2)</f>
        <v>0.16</v>
      </c>
      <c r="W16" s="229"/>
      <c r="X16" s="229" t="s">
        <v>107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7</v>
      </c>
      <c r="B17" s="241" t="s">
        <v>138</v>
      </c>
      <c r="C17" s="254" t="s">
        <v>139</v>
      </c>
      <c r="D17" s="242" t="s">
        <v>105</v>
      </c>
      <c r="E17" s="243">
        <v>93.5</v>
      </c>
      <c r="F17" s="244"/>
      <c r="G17" s="245">
        <f>ROUND(E17*F17,2)</f>
        <v>0</v>
      </c>
      <c r="H17" s="230"/>
      <c r="I17" s="229">
        <f>ROUND(E17*H17,2)</f>
        <v>0</v>
      </c>
      <c r="J17" s="230"/>
      <c r="K17" s="229">
        <f>ROUND(E17*J17,2)</f>
        <v>0</v>
      </c>
      <c r="L17" s="229">
        <v>21</v>
      </c>
      <c r="M17" s="229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29"/>
      <c r="S17" s="229" t="s">
        <v>106</v>
      </c>
      <c r="T17" s="229" t="s">
        <v>106</v>
      </c>
      <c r="U17" s="229">
        <v>9.6000000000000002E-2</v>
      </c>
      <c r="V17" s="229">
        <f>ROUND(E17*U17,2)</f>
        <v>8.98</v>
      </c>
      <c r="W17" s="229"/>
      <c r="X17" s="229" t="s">
        <v>107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108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7"/>
      <c r="B18" s="228"/>
      <c r="C18" s="255" t="s">
        <v>297</v>
      </c>
      <c r="D18" s="231"/>
      <c r="E18" s="232">
        <v>74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10"/>
      <c r="Z18" s="210"/>
      <c r="AA18" s="210"/>
      <c r="AB18" s="210"/>
      <c r="AC18" s="210"/>
      <c r="AD18" s="210"/>
      <c r="AE18" s="210"/>
      <c r="AF18" s="210"/>
      <c r="AG18" s="210" t="s">
        <v>110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/>
      <c r="B19" s="228"/>
      <c r="C19" s="255" t="s">
        <v>298</v>
      </c>
      <c r="D19" s="231"/>
      <c r="E19" s="232">
        <v>5.5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10"/>
      <c r="Z19" s="210"/>
      <c r="AA19" s="210"/>
      <c r="AB19" s="210"/>
      <c r="AC19" s="210"/>
      <c r="AD19" s="210"/>
      <c r="AE19" s="210"/>
      <c r="AF19" s="210"/>
      <c r="AG19" s="210" t="s">
        <v>110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/>
      <c r="B20" s="228"/>
      <c r="C20" s="255" t="s">
        <v>299</v>
      </c>
      <c r="D20" s="231"/>
      <c r="E20" s="232">
        <v>14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10"/>
      <c r="Z20" s="210"/>
      <c r="AA20" s="210"/>
      <c r="AB20" s="210"/>
      <c r="AC20" s="210"/>
      <c r="AD20" s="210"/>
      <c r="AE20" s="210"/>
      <c r="AF20" s="210"/>
      <c r="AG20" s="210" t="s">
        <v>110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6">
        <v>8</v>
      </c>
      <c r="B21" s="247" t="s">
        <v>144</v>
      </c>
      <c r="C21" s="256" t="s">
        <v>145</v>
      </c>
      <c r="D21" s="248" t="s">
        <v>131</v>
      </c>
      <c r="E21" s="249">
        <v>14.535</v>
      </c>
      <c r="F21" s="250"/>
      <c r="G21" s="251">
        <f>ROUND(E21*F21,2)</f>
        <v>0</v>
      </c>
      <c r="H21" s="230"/>
      <c r="I21" s="229">
        <f>ROUND(E21*H21,2)</f>
        <v>0</v>
      </c>
      <c r="J21" s="230"/>
      <c r="K21" s="229">
        <f>ROUND(E21*J21,2)</f>
        <v>0</v>
      </c>
      <c r="L21" s="229">
        <v>21</v>
      </c>
      <c r="M21" s="229">
        <f>G21*(1+L21/100)</f>
        <v>0</v>
      </c>
      <c r="N21" s="229">
        <v>0</v>
      </c>
      <c r="O21" s="229">
        <f>ROUND(E21*N21,2)</f>
        <v>0</v>
      </c>
      <c r="P21" s="229">
        <v>0</v>
      </c>
      <c r="Q21" s="229">
        <f>ROUND(E21*P21,2)</f>
        <v>0</v>
      </c>
      <c r="R21" s="229"/>
      <c r="S21" s="229" t="s">
        <v>106</v>
      </c>
      <c r="T21" s="229" t="s">
        <v>106</v>
      </c>
      <c r="U21" s="229">
        <v>0</v>
      </c>
      <c r="V21" s="229">
        <f>ROUND(E21*U21,2)</f>
        <v>0</v>
      </c>
      <c r="W21" s="229"/>
      <c r="X21" s="229" t="s">
        <v>107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34" t="s">
        <v>101</v>
      </c>
      <c r="B22" s="235" t="s">
        <v>55</v>
      </c>
      <c r="C22" s="253" t="s">
        <v>66</v>
      </c>
      <c r="D22" s="236"/>
      <c r="E22" s="237"/>
      <c r="F22" s="238"/>
      <c r="G22" s="239">
        <f>SUMIF(AG23:AG47,"&lt;&gt;NOR",G23:G47)</f>
        <v>0</v>
      </c>
      <c r="H22" s="233"/>
      <c r="I22" s="233">
        <f>SUM(I23:I47)</f>
        <v>0</v>
      </c>
      <c r="J22" s="233"/>
      <c r="K22" s="233">
        <f>SUM(K23:K47)</f>
        <v>0</v>
      </c>
      <c r="L22" s="233"/>
      <c r="M22" s="233">
        <f>SUM(M23:M47)</f>
        <v>0</v>
      </c>
      <c r="N22" s="233"/>
      <c r="O22" s="233">
        <f>SUM(O23:O47)</f>
        <v>64.42</v>
      </c>
      <c r="P22" s="233"/>
      <c r="Q22" s="233">
        <f>SUM(Q23:Q47)</f>
        <v>0</v>
      </c>
      <c r="R22" s="233"/>
      <c r="S22" s="233"/>
      <c r="T22" s="233"/>
      <c r="U22" s="233"/>
      <c r="V22" s="233">
        <f>SUM(V23:V47)</f>
        <v>64.839999999999989</v>
      </c>
      <c r="W22" s="233"/>
      <c r="X22" s="233"/>
      <c r="AG22" t="s">
        <v>102</v>
      </c>
    </row>
    <row r="23" spans="1:60" ht="22.5" outlineLevel="1" x14ac:dyDescent="0.2">
      <c r="A23" s="240">
        <v>9</v>
      </c>
      <c r="B23" s="241" t="s">
        <v>146</v>
      </c>
      <c r="C23" s="254" t="s">
        <v>147</v>
      </c>
      <c r="D23" s="242" t="s">
        <v>105</v>
      </c>
      <c r="E23" s="243">
        <v>93.5</v>
      </c>
      <c r="F23" s="244"/>
      <c r="G23" s="245">
        <f>ROUND(E23*F23,2)</f>
        <v>0</v>
      </c>
      <c r="H23" s="230"/>
      <c r="I23" s="229">
        <f>ROUND(E23*H23,2)</f>
        <v>0</v>
      </c>
      <c r="J23" s="230"/>
      <c r="K23" s="229">
        <f>ROUND(E23*J23,2)</f>
        <v>0</v>
      </c>
      <c r="L23" s="229">
        <v>21</v>
      </c>
      <c r="M23" s="229">
        <f>G23*(1+L23/100)</f>
        <v>0</v>
      </c>
      <c r="N23" s="229">
        <v>0.378</v>
      </c>
      <c r="O23" s="229">
        <f>ROUND(E23*N23,2)</f>
        <v>35.340000000000003</v>
      </c>
      <c r="P23" s="229">
        <v>0</v>
      </c>
      <c r="Q23" s="229">
        <f>ROUND(E23*P23,2)</f>
        <v>0</v>
      </c>
      <c r="R23" s="229"/>
      <c r="S23" s="229" t="s">
        <v>106</v>
      </c>
      <c r="T23" s="229" t="s">
        <v>106</v>
      </c>
      <c r="U23" s="229">
        <v>2.5999999999999999E-2</v>
      </c>
      <c r="V23" s="229">
        <f>ROUND(E23*U23,2)</f>
        <v>2.4300000000000002</v>
      </c>
      <c r="W23" s="229"/>
      <c r="X23" s="229" t="s">
        <v>107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108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/>
      <c r="B24" s="228"/>
      <c r="C24" s="255" t="s">
        <v>297</v>
      </c>
      <c r="D24" s="231"/>
      <c r="E24" s="232">
        <v>74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10"/>
      <c r="Z24" s="210"/>
      <c r="AA24" s="210"/>
      <c r="AB24" s="210"/>
      <c r="AC24" s="210"/>
      <c r="AD24" s="210"/>
      <c r="AE24" s="210"/>
      <c r="AF24" s="210"/>
      <c r="AG24" s="210" t="s">
        <v>110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299</v>
      </c>
      <c r="D25" s="231"/>
      <c r="E25" s="232">
        <v>14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/>
      <c r="B26" s="228"/>
      <c r="C26" s="255" t="s">
        <v>298</v>
      </c>
      <c r="D26" s="231"/>
      <c r="E26" s="232">
        <v>5.5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10"/>
      <c r="Z26" s="210"/>
      <c r="AA26" s="210"/>
      <c r="AB26" s="210"/>
      <c r="AC26" s="210"/>
      <c r="AD26" s="210"/>
      <c r="AE26" s="210"/>
      <c r="AF26" s="210"/>
      <c r="AG26" s="210" t="s">
        <v>110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0">
        <v>10</v>
      </c>
      <c r="B27" s="241" t="s">
        <v>148</v>
      </c>
      <c r="C27" s="254" t="s">
        <v>149</v>
      </c>
      <c r="D27" s="242" t="s">
        <v>105</v>
      </c>
      <c r="E27" s="243">
        <v>19.5</v>
      </c>
      <c r="F27" s="244"/>
      <c r="G27" s="245">
        <f>ROUND(E27*F27,2)</f>
        <v>0</v>
      </c>
      <c r="H27" s="230"/>
      <c r="I27" s="229">
        <f>ROUND(E27*H27,2)</f>
        <v>0</v>
      </c>
      <c r="J27" s="230"/>
      <c r="K27" s="229">
        <f>ROUND(E27*J27,2)</f>
        <v>0</v>
      </c>
      <c r="L27" s="229">
        <v>21</v>
      </c>
      <c r="M27" s="229">
        <f>G27*(1+L27/100)</f>
        <v>0</v>
      </c>
      <c r="N27" s="229">
        <v>0.38041999999999998</v>
      </c>
      <c r="O27" s="229">
        <f>ROUND(E27*N27,2)</f>
        <v>7.42</v>
      </c>
      <c r="P27" s="229">
        <v>0</v>
      </c>
      <c r="Q27" s="229">
        <f>ROUND(E27*P27,2)</f>
        <v>0</v>
      </c>
      <c r="R27" s="229"/>
      <c r="S27" s="229" t="s">
        <v>106</v>
      </c>
      <c r="T27" s="229" t="s">
        <v>106</v>
      </c>
      <c r="U27" s="229">
        <v>0.151</v>
      </c>
      <c r="V27" s="229">
        <f>ROUND(E27*U27,2)</f>
        <v>2.94</v>
      </c>
      <c r="W27" s="229"/>
      <c r="X27" s="229" t="s">
        <v>107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108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7"/>
      <c r="B28" s="228"/>
      <c r="C28" s="255" t="s">
        <v>299</v>
      </c>
      <c r="D28" s="231"/>
      <c r="E28" s="232">
        <v>14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10"/>
      <c r="Z28" s="210"/>
      <c r="AA28" s="210"/>
      <c r="AB28" s="210"/>
      <c r="AC28" s="210"/>
      <c r="AD28" s="210"/>
      <c r="AE28" s="210"/>
      <c r="AF28" s="210"/>
      <c r="AG28" s="210" t="s">
        <v>110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5" t="s">
        <v>298</v>
      </c>
      <c r="D29" s="231"/>
      <c r="E29" s="232">
        <v>5.5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1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0">
        <v>11</v>
      </c>
      <c r="B30" s="241" t="s">
        <v>150</v>
      </c>
      <c r="C30" s="254" t="s">
        <v>151</v>
      </c>
      <c r="D30" s="242" t="s">
        <v>105</v>
      </c>
      <c r="E30" s="243">
        <v>12.9</v>
      </c>
      <c r="F30" s="244"/>
      <c r="G30" s="245">
        <f>ROUND(E30*F30,2)</f>
        <v>0</v>
      </c>
      <c r="H30" s="230"/>
      <c r="I30" s="229">
        <f>ROUND(E30*H30,2)</f>
        <v>0</v>
      </c>
      <c r="J30" s="230"/>
      <c r="K30" s="229">
        <f>ROUND(E30*J30,2)</f>
        <v>0</v>
      </c>
      <c r="L30" s="229">
        <v>21</v>
      </c>
      <c r="M30" s="229">
        <f>G30*(1+L30/100)</f>
        <v>0</v>
      </c>
      <c r="N30" s="229">
        <v>3.4000000000000002E-4</v>
      </c>
      <c r="O30" s="229">
        <f>ROUND(E30*N30,2)</f>
        <v>0</v>
      </c>
      <c r="P30" s="229">
        <v>0</v>
      </c>
      <c r="Q30" s="229">
        <f>ROUND(E30*P30,2)</f>
        <v>0</v>
      </c>
      <c r="R30" s="229"/>
      <c r="S30" s="229" t="s">
        <v>106</v>
      </c>
      <c r="T30" s="229" t="s">
        <v>106</v>
      </c>
      <c r="U30" s="229">
        <v>8.0000000000000002E-3</v>
      </c>
      <c r="V30" s="229">
        <f>ROUND(E30*U30,2)</f>
        <v>0.1</v>
      </c>
      <c r="W30" s="229"/>
      <c r="X30" s="229" t="s">
        <v>107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108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300</v>
      </c>
      <c r="D31" s="231"/>
      <c r="E31" s="232">
        <v>12.9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6">
        <v>12</v>
      </c>
      <c r="B32" s="247" t="s">
        <v>152</v>
      </c>
      <c r="C32" s="256" t="s">
        <v>153</v>
      </c>
      <c r="D32" s="248" t="s">
        <v>105</v>
      </c>
      <c r="E32" s="249">
        <v>12.9</v>
      </c>
      <c r="F32" s="250"/>
      <c r="G32" s="251">
        <f>ROUND(E32*F32,2)</f>
        <v>0</v>
      </c>
      <c r="H32" s="230"/>
      <c r="I32" s="229">
        <f>ROUND(E32*H32,2)</f>
        <v>0</v>
      </c>
      <c r="J32" s="230"/>
      <c r="K32" s="229">
        <f>ROUND(E32*J32,2)</f>
        <v>0</v>
      </c>
      <c r="L32" s="229">
        <v>21</v>
      </c>
      <c r="M32" s="229">
        <f>G32*(1+L32/100)</f>
        <v>0</v>
      </c>
      <c r="N32" s="229">
        <v>0.12966</v>
      </c>
      <c r="O32" s="229">
        <f>ROUND(E32*N32,2)</f>
        <v>1.67</v>
      </c>
      <c r="P32" s="229">
        <v>0</v>
      </c>
      <c r="Q32" s="229">
        <f>ROUND(E32*P32,2)</f>
        <v>0</v>
      </c>
      <c r="R32" s="229"/>
      <c r="S32" s="229" t="s">
        <v>106</v>
      </c>
      <c r="T32" s="229" t="s">
        <v>106</v>
      </c>
      <c r="U32" s="229">
        <v>7.1999999999999995E-2</v>
      </c>
      <c r="V32" s="229">
        <f>ROUND(E32*U32,2)</f>
        <v>0.93</v>
      </c>
      <c r="W32" s="229"/>
      <c r="X32" s="229" t="s">
        <v>107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155</v>
      </c>
      <c r="C33" s="254" t="s">
        <v>156</v>
      </c>
      <c r="D33" s="242" t="s">
        <v>105</v>
      </c>
      <c r="E33" s="243">
        <v>74</v>
      </c>
      <c r="F33" s="244"/>
      <c r="G33" s="245">
        <f>ROUND(E33*F33,2)</f>
        <v>0</v>
      </c>
      <c r="H33" s="230"/>
      <c r="I33" s="229">
        <f>ROUND(E33*H33,2)</f>
        <v>0</v>
      </c>
      <c r="J33" s="230"/>
      <c r="K33" s="229">
        <f>ROUND(E33*J33,2)</f>
        <v>0</v>
      </c>
      <c r="L33" s="229">
        <v>21</v>
      </c>
      <c r="M33" s="229">
        <f>G33*(1+L33/100)</f>
        <v>0</v>
      </c>
      <c r="N33" s="229">
        <v>7.3899999999999993E-2</v>
      </c>
      <c r="O33" s="229">
        <f>ROUND(E33*N33,2)</f>
        <v>5.47</v>
      </c>
      <c r="P33" s="229">
        <v>0</v>
      </c>
      <c r="Q33" s="229">
        <f>ROUND(E33*P33,2)</f>
        <v>0</v>
      </c>
      <c r="R33" s="229"/>
      <c r="S33" s="229" t="s">
        <v>106</v>
      </c>
      <c r="T33" s="229" t="s">
        <v>106</v>
      </c>
      <c r="U33" s="229">
        <v>0.45200000000000001</v>
      </c>
      <c r="V33" s="229">
        <f>ROUND(E33*U33,2)</f>
        <v>33.450000000000003</v>
      </c>
      <c r="W33" s="229"/>
      <c r="X33" s="229" t="s">
        <v>107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108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5" t="s">
        <v>297</v>
      </c>
      <c r="D34" s="231"/>
      <c r="E34" s="232">
        <v>74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10"/>
      <c r="Z34" s="210"/>
      <c r="AA34" s="210"/>
      <c r="AB34" s="210"/>
      <c r="AC34" s="210"/>
      <c r="AD34" s="210"/>
      <c r="AE34" s="210"/>
      <c r="AF34" s="210"/>
      <c r="AG34" s="210" t="s">
        <v>110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14</v>
      </c>
      <c r="B35" s="241" t="s">
        <v>157</v>
      </c>
      <c r="C35" s="254" t="s">
        <v>158</v>
      </c>
      <c r="D35" s="242" t="s">
        <v>105</v>
      </c>
      <c r="E35" s="243">
        <v>14</v>
      </c>
      <c r="F35" s="244"/>
      <c r="G35" s="245">
        <f>ROUND(E35*F35,2)</f>
        <v>0</v>
      </c>
      <c r="H35" s="230"/>
      <c r="I35" s="229">
        <f>ROUND(E35*H35,2)</f>
        <v>0</v>
      </c>
      <c r="J35" s="230"/>
      <c r="K35" s="229">
        <f>ROUND(E35*J35,2)</f>
        <v>0</v>
      </c>
      <c r="L35" s="229">
        <v>21</v>
      </c>
      <c r="M35" s="229">
        <f>G35*(1+L35/100)</f>
        <v>0</v>
      </c>
      <c r="N35" s="229">
        <v>7.3899999999999993E-2</v>
      </c>
      <c r="O35" s="229">
        <f>ROUND(E35*N35,2)</f>
        <v>1.03</v>
      </c>
      <c r="P35" s="229">
        <v>0</v>
      </c>
      <c r="Q35" s="229">
        <f>ROUND(E35*P35,2)</f>
        <v>0</v>
      </c>
      <c r="R35" s="229"/>
      <c r="S35" s="229" t="s">
        <v>106</v>
      </c>
      <c r="T35" s="229" t="s">
        <v>106</v>
      </c>
      <c r="U35" s="229">
        <v>0.47799999999999998</v>
      </c>
      <c r="V35" s="229">
        <f>ROUND(E35*U35,2)</f>
        <v>6.69</v>
      </c>
      <c r="W35" s="229"/>
      <c r="X35" s="229" t="s">
        <v>107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108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5" t="s">
        <v>299</v>
      </c>
      <c r="D36" s="231"/>
      <c r="E36" s="232">
        <v>14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10"/>
      <c r="Z36" s="210"/>
      <c r="AA36" s="210"/>
      <c r="AB36" s="210"/>
      <c r="AC36" s="210"/>
      <c r="AD36" s="210"/>
      <c r="AE36" s="210"/>
      <c r="AF36" s="210"/>
      <c r="AG36" s="210" t="s">
        <v>110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0">
        <v>15</v>
      </c>
      <c r="B37" s="241" t="s">
        <v>159</v>
      </c>
      <c r="C37" s="254" t="s">
        <v>160</v>
      </c>
      <c r="D37" s="242" t="s">
        <v>124</v>
      </c>
      <c r="E37" s="243">
        <v>27.8</v>
      </c>
      <c r="F37" s="244"/>
      <c r="G37" s="245">
        <f>ROUND(E37*F37,2)</f>
        <v>0</v>
      </c>
      <c r="H37" s="230"/>
      <c r="I37" s="229">
        <f>ROUND(E37*H37,2)</f>
        <v>0</v>
      </c>
      <c r="J37" s="230"/>
      <c r="K37" s="229">
        <f>ROUND(E37*J37,2)</f>
        <v>0</v>
      </c>
      <c r="L37" s="229">
        <v>21</v>
      </c>
      <c r="M37" s="229">
        <f>G37*(1+L37/100)</f>
        <v>0</v>
      </c>
      <c r="N37" s="229">
        <v>3.3E-4</v>
      </c>
      <c r="O37" s="229">
        <f>ROUND(E37*N37,2)</f>
        <v>0.01</v>
      </c>
      <c r="P37" s="229">
        <v>0</v>
      </c>
      <c r="Q37" s="229">
        <f>ROUND(E37*P37,2)</f>
        <v>0</v>
      </c>
      <c r="R37" s="229"/>
      <c r="S37" s="229" t="s">
        <v>106</v>
      </c>
      <c r="T37" s="229" t="s">
        <v>106</v>
      </c>
      <c r="U37" s="229">
        <v>0.41</v>
      </c>
      <c r="V37" s="229">
        <f>ROUND(E37*U37,2)</f>
        <v>11.4</v>
      </c>
      <c r="W37" s="229"/>
      <c r="X37" s="229" t="s">
        <v>107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27"/>
      <c r="B38" s="228"/>
      <c r="C38" s="255" t="s">
        <v>301</v>
      </c>
      <c r="D38" s="231"/>
      <c r="E38" s="232">
        <v>27.8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10"/>
      <c r="Z38" s="210"/>
      <c r="AA38" s="210"/>
      <c r="AB38" s="210"/>
      <c r="AC38" s="210"/>
      <c r="AD38" s="210"/>
      <c r="AE38" s="210"/>
      <c r="AF38" s="210"/>
      <c r="AG38" s="210" t="s">
        <v>110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16</v>
      </c>
      <c r="B39" s="241" t="s">
        <v>163</v>
      </c>
      <c r="C39" s="254" t="s">
        <v>164</v>
      </c>
      <c r="D39" s="242" t="s">
        <v>124</v>
      </c>
      <c r="E39" s="243">
        <v>8.9</v>
      </c>
      <c r="F39" s="244"/>
      <c r="G39" s="245">
        <f>ROUND(E39*F39,2)</f>
        <v>0</v>
      </c>
      <c r="H39" s="230"/>
      <c r="I39" s="229">
        <f>ROUND(E39*H39,2)</f>
        <v>0</v>
      </c>
      <c r="J39" s="230"/>
      <c r="K39" s="229">
        <f>ROUND(E39*J39,2)</f>
        <v>0</v>
      </c>
      <c r="L39" s="229">
        <v>21</v>
      </c>
      <c r="M39" s="229">
        <f>G39*(1+L39/100)</f>
        <v>0</v>
      </c>
      <c r="N39" s="229">
        <v>3.6000000000000002E-4</v>
      </c>
      <c r="O39" s="229">
        <f>ROUND(E39*N39,2)</f>
        <v>0</v>
      </c>
      <c r="P39" s="229">
        <v>0</v>
      </c>
      <c r="Q39" s="229">
        <f>ROUND(E39*P39,2)</f>
        <v>0</v>
      </c>
      <c r="R39" s="229"/>
      <c r="S39" s="229" t="s">
        <v>106</v>
      </c>
      <c r="T39" s="229" t="s">
        <v>106</v>
      </c>
      <c r="U39" s="229">
        <v>0.43</v>
      </c>
      <c r="V39" s="229">
        <f>ROUND(E39*U39,2)</f>
        <v>3.83</v>
      </c>
      <c r="W39" s="229"/>
      <c r="X39" s="229" t="s">
        <v>107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108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/>
      <c r="B40" s="228"/>
      <c r="C40" s="255" t="s">
        <v>302</v>
      </c>
      <c r="D40" s="231"/>
      <c r="E40" s="232">
        <v>8.9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10"/>
      <c r="Z40" s="210"/>
      <c r="AA40" s="210"/>
      <c r="AB40" s="210"/>
      <c r="AC40" s="210"/>
      <c r="AD40" s="210"/>
      <c r="AE40" s="210"/>
      <c r="AF40" s="210"/>
      <c r="AG40" s="210" t="s">
        <v>110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6">
        <v>17</v>
      </c>
      <c r="B41" s="247" t="s">
        <v>166</v>
      </c>
      <c r="C41" s="256" t="s">
        <v>167</v>
      </c>
      <c r="D41" s="248" t="s">
        <v>105</v>
      </c>
      <c r="E41" s="249">
        <v>5.5</v>
      </c>
      <c r="F41" s="250"/>
      <c r="G41" s="251">
        <f>ROUND(E41*F41,2)</f>
        <v>0</v>
      </c>
      <c r="H41" s="230"/>
      <c r="I41" s="229">
        <f>ROUND(E41*H41,2)</f>
        <v>0</v>
      </c>
      <c r="J41" s="230"/>
      <c r="K41" s="229">
        <f>ROUND(E41*J41,2)</f>
        <v>0</v>
      </c>
      <c r="L41" s="229">
        <v>21</v>
      </c>
      <c r="M41" s="229">
        <f>G41*(1+L41/100)</f>
        <v>0</v>
      </c>
      <c r="N41" s="229">
        <v>7.3899999999999993E-2</v>
      </c>
      <c r="O41" s="229">
        <f>ROUND(E41*N41,2)</f>
        <v>0.41</v>
      </c>
      <c r="P41" s="229">
        <v>0</v>
      </c>
      <c r="Q41" s="229">
        <f>ROUND(E41*P41,2)</f>
        <v>0</v>
      </c>
      <c r="R41" s="229"/>
      <c r="S41" s="229" t="s">
        <v>106</v>
      </c>
      <c r="T41" s="229" t="s">
        <v>106</v>
      </c>
      <c r="U41" s="229">
        <v>0.55800000000000005</v>
      </c>
      <c r="V41" s="229">
        <f>ROUND(E41*U41,2)</f>
        <v>3.07</v>
      </c>
      <c r="W41" s="229"/>
      <c r="X41" s="229" t="s">
        <v>107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108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18</v>
      </c>
      <c r="B42" s="241" t="s">
        <v>169</v>
      </c>
      <c r="C42" s="254" t="s">
        <v>170</v>
      </c>
      <c r="D42" s="242" t="s">
        <v>105</v>
      </c>
      <c r="E42" s="243">
        <v>74.739999999999995</v>
      </c>
      <c r="F42" s="244"/>
      <c r="G42" s="245">
        <f>ROUND(E42*F42,2)</f>
        <v>0</v>
      </c>
      <c r="H42" s="230"/>
      <c r="I42" s="229">
        <f>ROUND(E42*H42,2)</f>
        <v>0</v>
      </c>
      <c r="J42" s="230"/>
      <c r="K42" s="229">
        <f>ROUND(E42*J42,2)</f>
        <v>0</v>
      </c>
      <c r="L42" s="229">
        <v>21</v>
      </c>
      <c r="M42" s="229">
        <f>G42*(1+L42/100)</f>
        <v>0</v>
      </c>
      <c r="N42" s="229">
        <v>0.129</v>
      </c>
      <c r="O42" s="229">
        <f>ROUND(E42*N42,2)</f>
        <v>9.64</v>
      </c>
      <c r="P42" s="229">
        <v>0</v>
      </c>
      <c r="Q42" s="229">
        <f>ROUND(E42*P42,2)</f>
        <v>0</v>
      </c>
      <c r="R42" s="229" t="s">
        <v>171</v>
      </c>
      <c r="S42" s="229" t="s">
        <v>106</v>
      </c>
      <c r="T42" s="229" t="s">
        <v>106</v>
      </c>
      <c r="U42" s="229">
        <v>0</v>
      </c>
      <c r="V42" s="229">
        <f>ROUND(E42*U42,2)</f>
        <v>0</v>
      </c>
      <c r="W42" s="229"/>
      <c r="X42" s="229" t="s">
        <v>172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173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27"/>
      <c r="B43" s="228"/>
      <c r="C43" s="255" t="s">
        <v>303</v>
      </c>
      <c r="D43" s="231"/>
      <c r="E43" s="232">
        <v>74.739999999999995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10"/>
      <c r="Z43" s="210"/>
      <c r="AA43" s="210"/>
      <c r="AB43" s="210"/>
      <c r="AC43" s="210"/>
      <c r="AD43" s="210"/>
      <c r="AE43" s="210"/>
      <c r="AF43" s="210"/>
      <c r="AG43" s="210" t="s">
        <v>110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19</v>
      </c>
      <c r="B44" s="241" t="s">
        <v>175</v>
      </c>
      <c r="C44" s="254" t="s">
        <v>176</v>
      </c>
      <c r="D44" s="242" t="s">
        <v>105</v>
      </c>
      <c r="E44" s="243">
        <v>5.5549999999999997</v>
      </c>
      <c r="F44" s="244"/>
      <c r="G44" s="245">
        <f>ROUND(E44*F44,2)</f>
        <v>0</v>
      </c>
      <c r="H44" s="230"/>
      <c r="I44" s="229">
        <f>ROUND(E44*H44,2)</f>
        <v>0</v>
      </c>
      <c r="J44" s="230"/>
      <c r="K44" s="229">
        <f>ROUND(E44*J44,2)</f>
        <v>0</v>
      </c>
      <c r="L44" s="229">
        <v>21</v>
      </c>
      <c r="M44" s="229">
        <f>G44*(1+L44/100)</f>
        <v>0</v>
      </c>
      <c r="N44" s="229">
        <v>0.17824000000000001</v>
      </c>
      <c r="O44" s="229">
        <f>ROUND(E44*N44,2)</f>
        <v>0.99</v>
      </c>
      <c r="P44" s="229">
        <v>0</v>
      </c>
      <c r="Q44" s="229">
        <f>ROUND(E44*P44,2)</f>
        <v>0</v>
      </c>
      <c r="R44" s="229" t="s">
        <v>171</v>
      </c>
      <c r="S44" s="229" t="s">
        <v>106</v>
      </c>
      <c r="T44" s="229" t="s">
        <v>106</v>
      </c>
      <c r="U44" s="229">
        <v>0</v>
      </c>
      <c r="V44" s="229">
        <f>ROUND(E44*U44,2)</f>
        <v>0</v>
      </c>
      <c r="W44" s="229"/>
      <c r="X44" s="229" t="s">
        <v>172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173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/>
      <c r="B45" s="228"/>
      <c r="C45" s="255" t="s">
        <v>304</v>
      </c>
      <c r="D45" s="231"/>
      <c r="E45" s="232">
        <v>5.5549999999999997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10"/>
      <c r="Z45" s="210"/>
      <c r="AA45" s="210"/>
      <c r="AB45" s="210"/>
      <c r="AC45" s="210"/>
      <c r="AD45" s="210"/>
      <c r="AE45" s="210"/>
      <c r="AF45" s="210"/>
      <c r="AG45" s="210" t="s">
        <v>110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0">
        <v>20</v>
      </c>
      <c r="B46" s="241" t="s">
        <v>178</v>
      </c>
      <c r="C46" s="254" t="s">
        <v>179</v>
      </c>
      <c r="D46" s="242" t="s">
        <v>105</v>
      </c>
      <c r="E46" s="243">
        <v>14.14</v>
      </c>
      <c r="F46" s="244"/>
      <c r="G46" s="245">
        <f>ROUND(E46*F46,2)</f>
        <v>0</v>
      </c>
      <c r="H46" s="230"/>
      <c r="I46" s="229">
        <f>ROUND(E46*H46,2)</f>
        <v>0</v>
      </c>
      <c r="J46" s="230"/>
      <c r="K46" s="229">
        <f>ROUND(E46*J46,2)</f>
        <v>0</v>
      </c>
      <c r="L46" s="229">
        <v>21</v>
      </c>
      <c r="M46" s="229">
        <f>G46*(1+L46/100)</f>
        <v>0</v>
      </c>
      <c r="N46" s="229">
        <v>0.17244999999999999</v>
      </c>
      <c r="O46" s="229">
        <f>ROUND(E46*N46,2)</f>
        <v>2.44</v>
      </c>
      <c r="P46" s="229">
        <v>0</v>
      </c>
      <c r="Q46" s="229">
        <f>ROUND(E46*P46,2)</f>
        <v>0</v>
      </c>
      <c r="R46" s="229" t="s">
        <v>171</v>
      </c>
      <c r="S46" s="229" t="s">
        <v>106</v>
      </c>
      <c r="T46" s="229" t="s">
        <v>106</v>
      </c>
      <c r="U46" s="229">
        <v>0</v>
      </c>
      <c r="V46" s="229">
        <f>ROUND(E46*U46,2)</f>
        <v>0</v>
      </c>
      <c r="W46" s="229"/>
      <c r="X46" s="229" t="s">
        <v>172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173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27"/>
      <c r="B47" s="228"/>
      <c r="C47" s="255" t="s">
        <v>268</v>
      </c>
      <c r="D47" s="231"/>
      <c r="E47" s="232">
        <v>14.14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10"/>
      <c r="Z47" s="210"/>
      <c r="AA47" s="210"/>
      <c r="AB47" s="210"/>
      <c r="AC47" s="210"/>
      <c r="AD47" s="210"/>
      <c r="AE47" s="210"/>
      <c r="AF47" s="210"/>
      <c r="AG47" s="210" t="s">
        <v>110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234" t="s">
        <v>101</v>
      </c>
      <c r="B48" s="235" t="s">
        <v>67</v>
      </c>
      <c r="C48" s="253" t="s">
        <v>68</v>
      </c>
      <c r="D48" s="236"/>
      <c r="E48" s="237"/>
      <c r="F48" s="238"/>
      <c r="G48" s="239">
        <f>SUMIF(AG49:AG63,"&lt;&gt;NOR",G49:G63)</f>
        <v>0</v>
      </c>
      <c r="H48" s="233"/>
      <c r="I48" s="233">
        <f>SUM(I49:I63)</f>
        <v>0</v>
      </c>
      <c r="J48" s="233"/>
      <c r="K48" s="233">
        <f>SUM(K49:K63)</f>
        <v>0</v>
      </c>
      <c r="L48" s="233"/>
      <c r="M48" s="233">
        <f>SUM(M49:M63)</f>
        <v>0</v>
      </c>
      <c r="N48" s="233"/>
      <c r="O48" s="233">
        <f>SUM(O49:O63)</f>
        <v>21.100000000000005</v>
      </c>
      <c r="P48" s="233"/>
      <c r="Q48" s="233">
        <f>SUM(Q49:Q63)</f>
        <v>0</v>
      </c>
      <c r="R48" s="233"/>
      <c r="S48" s="233"/>
      <c r="T48" s="233"/>
      <c r="U48" s="233"/>
      <c r="V48" s="233">
        <f>SUM(V49:V63)</f>
        <v>28.259999999999998</v>
      </c>
      <c r="W48" s="233"/>
      <c r="X48" s="233"/>
      <c r="AG48" t="s">
        <v>102</v>
      </c>
    </row>
    <row r="49" spans="1:60" outlineLevel="1" x14ac:dyDescent="0.2">
      <c r="A49" s="240">
        <v>21</v>
      </c>
      <c r="B49" s="241" t="s">
        <v>186</v>
      </c>
      <c r="C49" s="254" t="s">
        <v>187</v>
      </c>
      <c r="D49" s="242" t="s">
        <v>124</v>
      </c>
      <c r="E49" s="243">
        <v>64.5</v>
      </c>
      <c r="F49" s="244"/>
      <c r="G49" s="245">
        <f>ROUND(E49*F49,2)</f>
        <v>0</v>
      </c>
      <c r="H49" s="230"/>
      <c r="I49" s="229">
        <f>ROUND(E49*H49,2)</f>
        <v>0</v>
      </c>
      <c r="J49" s="230"/>
      <c r="K49" s="229">
        <f>ROUND(E49*J49,2)</f>
        <v>0</v>
      </c>
      <c r="L49" s="229">
        <v>21</v>
      </c>
      <c r="M49" s="229">
        <f>G49*(1+L49/100)</f>
        <v>0</v>
      </c>
      <c r="N49" s="229">
        <v>0.188</v>
      </c>
      <c r="O49" s="229">
        <f>ROUND(E49*N49,2)</f>
        <v>12.13</v>
      </c>
      <c r="P49" s="229">
        <v>0</v>
      </c>
      <c r="Q49" s="229">
        <f>ROUND(E49*P49,2)</f>
        <v>0</v>
      </c>
      <c r="R49" s="229"/>
      <c r="S49" s="229" t="s">
        <v>106</v>
      </c>
      <c r="T49" s="229" t="s">
        <v>106</v>
      </c>
      <c r="U49" s="229">
        <v>0.27200000000000002</v>
      </c>
      <c r="V49" s="229">
        <f>ROUND(E49*U49,2)</f>
        <v>17.54</v>
      </c>
      <c r="W49" s="229"/>
      <c r="X49" s="229" t="s">
        <v>107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108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305</v>
      </c>
      <c r="D50" s="231"/>
      <c r="E50" s="232">
        <v>48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27"/>
      <c r="B51" s="228"/>
      <c r="C51" s="255" t="s">
        <v>306</v>
      </c>
      <c r="D51" s="231"/>
      <c r="E51" s="232">
        <v>10.5</v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10"/>
      <c r="Z51" s="210"/>
      <c r="AA51" s="210"/>
      <c r="AB51" s="210"/>
      <c r="AC51" s="210"/>
      <c r="AD51" s="210"/>
      <c r="AE51" s="210"/>
      <c r="AF51" s="210"/>
      <c r="AG51" s="210" t="s">
        <v>110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5" t="s">
        <v>307</v>
      </c>
      <c r="D52" s="231"/>
      <c r="E52" s="232">
        <v>6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1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0">
        <v>22</v>
      </c>
      <c r="B53" s="241" t="s">
        <v>192</v>
      </c>
      <c r="C53" s="254" t="s">
        <v>193</v>
      </c>
      <c r="D53" s="242" t="s">
        <v>131</v>
      </c>
      <c r="E53" s="243">
        <v>1.6125</v>
      </c>
      <c r="F53" s="244"/>
      <c r="G53" s="245">
        <f>ROUND(E53*F53,2)</f>
        <v>0</v>
      </c>
      <c r="H53" s="230"/>
      <c r="I53" s="229">
        <f>ROUND(E53*H53,2)</f>
        <v>0</v>
      </c>
      <c r="J53" s="230"/>
      <c r="K53" s="229">
        <f>ROUND(E53*J53,2)</f>
        <v>0</v>
      </c>
      <c r="L53" s="229">
        <v>21</v>
      </c>
      <c r="M53" s="229">
        <f>G53*(1+L53/100)</f>
        <v>0</v>
      </c>
      <c r="N53" s="229">
        <v>2.5249999999999999</v>
      </c>
      <c r="O53" s="229">
        <f>ROUND(E53*N53,2)</f>
        <v>4.07</v>
      </c>
      <c r="P53" s="229">
        <v>0</v>
      </c>
      <c r="Q53" s="229">
        <f>ROUND(E53*P53,2)</f>
        <v>0</v>
      </c>
      <c r="R53" s="229"/>
      <c r="S53" s="229" t="s">
        <v>106</v>
      </c>
      <c r="T53" s="229" t="s">
        <v>106</v>
      </c>
      <c r="U53" s="229">
        <v>1.4419999999999999</v>
      </c>
      <c r="V53" s="229">
        <f>ROUND(E53*U53,2)</f>
        <v>2.33</v>
      </c>
      <c r="W53" s="229"/>
      <c r="X53" s="229" t="s">
        <v>107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108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/>
      <c r="B54" s="228"/>
      <c r="C54" s="255" t="s">
        <v>308</v>
      </c>
      <c r="D54" s="231"/>
      <c r="E54" s="232">
        <v>1.6125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10"/>
      <c r="Z54" s="210"/>
      <c r="AA54" s="210"/>
      <c r="AB54" s="210"/>
      <c r="AC54" s="210"/>
      <c r="AD54" s="210"/>
      <c r="AE54" s="210"/>
      <c r="AF54" s="210"/>
      <c r="AG54" s="210" t="s">
        <v>110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6">
        <v>23</v>
      </c>
      <c r="B55" s="247" t="s">
        <v>195</v>
      </c>
      <c r="C55" s="256" t="s">
        <v>196</v>
      </c>
      <c r="D55" s="248" t="s">
        <v>124</v>
      </c>
      <c r="E55" s="249">
        <v>64.5</v>
      </c>
      <c r="F55" s="250"/>
      <c r="G55" s="251">
        <f>ROUND(E55*F55,2)</f>
        <v>0</v>
      </c>
      <c r="H55" s="230"/>
      <c r="I55" s="229">
        <f>ROUND(E55*H55,2)</f>
        <v>0</v>
      </c>
      <c r="J55" s="230"/>
      <c r="K55" s="229">
        <f>ROUND(E55*J55,2)</f>
        <v>0</v>
      </c>
      <c r="L55" s="229">
        <v>21</v>
      </c>
      <c r="M55" s="229">
        <f>G55*(1+L55/100)</f>
        <v>0</v>
      </c>
      <c r="N55" s="229">
        <v>0</v>
      </c>
      <c r="O55" s="229">
        <f>ROUND(E55*N55,2)</f>
        <v>0</v>
      </c>
      <c r="P55" s="229">
        <v>0</v>
      </c>
      <c r="Q55" s="229">
        <f>ROUND(E55*P55,2)</f>
        <v>0</v>
      </c>
      <c r="R55" s="229"/>
      <c r="S55" s="229" t="s">
        <v>106</v>
      </c>
      <c r="T55" s="229" t="s">
        <v>106</v>
      </c>
      <c r="U55" s="229">
        <v>9.2999999999999999E-2</v>
      </c>
      <c r="V55" s="229">
        <f>ROUND(E55*U55,2)</f>
        <v>6</v>
      </c>
      <c r="W55" s="229"/>
      <c r="X55" s="229" t="s">
        <v>107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108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0">
        <v>24</v>
      </c>
      <c r="B56" s="241" t="s">
        <v>197</v>
      </c>
      <c r="C56" s="254" t="s">
        <v>198</v>
      </c>
      <c r="D56" s="242" t="s">
        <v>124</v>
      </c>
      <c r="E56" s="243">
        <v>64.5</v>
      </c>
      <c r="F56" s="244"/>
      <c r="G56" s="245">
        <f>ROUND(E56*F56,2)</f>
        <v>0</v>
      </c>
      <c r="H56" s="230"/>
      <c r="I56" s="229">
        <f>ROUND(E56*H56,2)</f>
        <v>0</v>
      </c>
      <c r="J56" s="230"/>
      <c r="K56" s="229">
        <f>ROUND(E56*J56,2)</f>
        <v>0</v>
      </c>
      <c r="L56" s="229">
        <v>21</v>
      </c>
      <c r="M56" s="229">
        <f>G56*(1+L56/100)</f>
        <v>0</v>
      </c>
      <c r="N56" s="229">
        <v>0</v>
      </c>
      <c r="O56" s="229">
        <f>ROUND(E56*N56,2)</f>
        <v>0</v>
      </c>
      <c r="P56" s="229">
        <v>0</v>
      </c>
      <c r="Q56" s="229">
        <f>ROUND(E56*P56,2)</f>
        <v>0</v>
      </c>
      <c r="R56" s="229"/>
      <c r="S56" s="229" t="s">
        <v>106</v>
      </c>
      <c r="T56" s="229" t="s">
        <v>106</v>
      </c>
      <c r="U56" s="229">
        <v>3.6999999999999998E-2</v>
      </c>
      <c r="V56" s="229">
        <f>ROUND(E56*U56,2)</f>
        <v>2.39</v>
      </c>
      <c r="W56" s="229"/>
      <c r="X56" s="229" t="s">
        <v>107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108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309</v>
      </c>
      <c r="D57" s="231"/>
      <c r="E57" s="232">
        <v>64.5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0">
        <v>25</v>
      </c>
      <c r="B58" s="241" t="s">
        <v>205</v>
      </c>
      <c r="C58" s="254" t="s">
        <v>206</v>
      </c>
      <c r="D58" s="242" t="s">
        <v>203</v>
      </c>
      <c r="E58" s="243">
        <v>48.48</v>
      </c>
      <c r="F58" s="244"/>
      <c r="G58" s="245">
        <f>ROUND(E58*F58,2)</f>
        <v>0</v>
      </c>
      <c r="H58" s="230"/>
      <c r="I58" s="229">
        <f>ROUND(E58*H58,2)</f>
        <v>0</v>
      </c>
      <c r="J58" s="230"/>
      <c r="K58" s="229">
        <f>ROUND(E58*J58,2)</f>
        <v>0</v>
      </c>
      <c r="L58" s="229">
        <v>21</v>
      </c>
      <c r="M58" s="229">
        <f>G58*(1+L58/100)</f>
        <v>0</v>
      </c>
      <c r="N58" s="229">
        <v>8.2100000000000006E-2</v>
      </c>
      <c r="O58" s="229">
        <f>ROUND(E58*N58,2)</f>
        <v>3.98</v>
      </c>
      <c r="P58" s="229">
        <v>0</v>
      </c>
      <c r="Q58" s="229">
        <f>ROUND(E58*P58,2)</f>
        <v>0</v>
      </c>
      <c r="R58" s="229" t="s">
        <v>171</v>
      </c>
      <c r="S58" s="229" t="s">
        <v>106</v>
      </c>
      <c r="T58" s="229" t="s">
        <v>106</v>
      </c>
      <c r="U58" s="229">
        <v>0</v>
      </c>
      <c r="V58" s="229">
        <f>ROUND(E58*U58,2)</f>
        <v>0</v>
      </c>
      <c r="W58" s="229"/>
      <c r="X58" s="229" t="s">
        <v>172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173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27"/>
      <c r="B59" s="228"/>
      <c r="C59" s="255" t="s">
        <v>310</v>
      </c>
      <c r="D59" s="231"/>
      <c r="E59" s="232">
        <v>48.48</v>
      </c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10"/>
      <c r="Z59" s="210"/>
      <c r="AA59" s="210"/>
      <c r="AB59" s="210"/>
      <c r="AC59" s="210"/>
      <c r="AD59" s="210"/>
      <c r="AE59" s="210"/>
      <c r="AF59" s="210"/>
      <c r="AG59" s="210" t="s">
        <v>110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0">
        <v>26</v>
      </c>
      <c r="B60" s="241" t="s">
        <v>208</v>
      </c>
      <c r="C60" s="254" t="s">
        <v>209</v>
      </c>
      <c r="D60" s="242" t="s">
        <v>203</v>
      </c>
      <c r="E60" s="243">
        <v>10.605</v>
      </c>
      <c r="F60" s="244"/>
      <c r="G60" s="245">
        <f>ROUND(E60*F60,2)</f>
        <v>0</v>
      </c>
      <c r="H60" s="230"/>
      <c r="I60" s="229">
        <f>ROUND(E60*H60,2)</f>
        <v>0</v>
      </c>
      <c r="J60" s="230"/>
      <c r="K60" s="229">
        <f>ROUND(E60*J60,2)</f>
        <v>0</v>
      </c>
      <c r="L60" s="229">
        <v>21</v>
      </c>
      <c r="M60" s="229">
        <f>G60*(1+L60/100)</f>
        <v>0</v>
      </c>
      <c r="N60" s="229">
        <v>4.8300000000000003E-2</v>
      </c>
      <c r="O60" s="229">
        <f>ROUND(E60*N60,2)</f>
        <v>0.51</v>
      </c>
      <c r="P60" s="229">
        <v>0</v>
      </c>
      <c r="Q60" s="229">
        <f>ROUND(E60*P60,2)</f>
        <v>0</v>
      </c>
      <c r="R60" s="229" t="s">
        <v>171</v>
      </c>
      <c r="S60" s="229" t="s">
        <v>106</v>
      </c>
      <c r="T60" s="229" t="s">
        <v>106</v>
      </c>
      <c r="U60" s="229">
        <v>0</v>
      </c>
      <c r="V60" s="229">
        <f>ROUND(E60*U60,2)</f>
        <v>0</v>
      </c>
      <c r="W60" s="229"/>
      <c r="X60" s="229" t="s">
        <v>172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173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27"/>
      <c r="B61" s="228"/>
      <c r="C61" s="255" t="s">
        <v>311</v>
      </c>
      <c r="D61" s="231"/>
      <c r="E61" s="232">
        <v>10.605</v>
      </c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10"/>
      <c r="Z61" s="210"/>
      <c r="AA61" s="210"/>
      <c r="AB61" s="210"/>
      <c r="AC61" s="210"/>
      <c r="AD61" s="210"/>
      <c r="AE61" s="210"/>
      <c r="AF61" s="210"/>
      <c r="AG61" s="210" t="s">
        <v>110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0">
        <v>27</v>
      </c>
      <c r="B62" s="241" t="s">
        <v>211</v>
      </c>
      <c r="C62" s="254" t="s">
        <v>212</v>
      </c>
      <c r="D62" s="242" t="s">
        <v>203</v>
      </c>
      <c r="E62" s="243">
        <v>6.06</v>
      </c>
      <c r="F62" s="244"/>
      <c r="G62" s="245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6.7000000000000004E-2</v>
      </c>
      <c r="O62" s="229">
        <f>ROUND(E62*N62,2)</f>
        <v>0.41</v>
      </c>
      <c r="P62" s="229">
        <v>0</v>
      </c>
      <c r="Q62" s="229">
        <f>ROUND(E62*P62,2)</f>
        <v>0</v>
      </c>
      <c r="R62" s="229" t="s">
        <v>171</v>
      </c>
      <c r="S62" s="229" t="s">
        <v>106</v>
      </c>
      <c r="T62" s="229" t="s">
        <v>106</v>
      </c>
      <c r="U62" s="229">
        <v>0</v>
      </c>
      <c r="V62" s="229">
        <f>ROUND(E62*U62,2)</f>
        <v>0</v>
      </c>
      <c r="W62" s="229"/>
      <c r="X62" s="229" t="s">
        <v>172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173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5" t="s">
        <v>312</v>
      </c>
      <c r="D63" s="231"/>
      <c r="E63" s="232">
        <v>6.06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10"/>
      <c r="Z63" s="210"/>
      <c r="AA63" s="210"/>
      <c r="AB63" s="210"/>
      <c r="AC63" s="210"/>
      <c r="AD63" s="210"/>
      <c r="AE63" s="210"/>
      <c r="AF63" s="210"/>
      <c r="AG63" s="210" t="s">
        <v>110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x14ac:dyDescent="0.2">
      <c r="A64" s="234" t="s">
        <v>101</v>
      </c>
      <c r="B64" s="235" t="s">
        <v>69</v>
      </c>
      <c r="C64" s="253" t="s">
        <v>70</v>
      </c>
      <c r="D64" s="236"/>
      <c r="E64" s="237"/>
      <c r="F64" s="238"/>
      <c r="G64" s="239">
        <f>SUMIF(AG65:AG65,"&lt;&gt;NOR",G65:G65)</f>
        <v>0</v>
      </c>
      <c r="H64" s="233"/>
      <c r="I64" s="233">
        <f>SUM(I65:I65)</f>
        <v>0</v>
      </c>
      <c r="J64" s="233"/>
      <c r="K64" s="233">
        <f>SUM(K65:K65)</f>
        <v>0</v>
      </c>
      <c r="L64" s="233"/>
      <c r="M64" s="233">
        <f>SUM(M65:M65)</f>
        <v>0</v>
      </c>
      <c r="N64" s="233"/>
      <c r="O64" s="233">
        <f>SUM(O65:O65)</f>
        <v>0</v>
      </c>
      <c r="P64" s="233"/>
      <c r="Q64" s="233">
        <f>SUM(Q65:Q65)</f>
        <v>0</v>
      </c>
      <c r="R64" s="233"/>
      <c r="S64" s="233"/>
      <c r="T64" s="233"/>
      <c r="U64" s="233"/>
      <c r="V64" s="233">
        <f>SUM(V65:V65)</f>
        <v>33.36</v>
      </c>
      <c r="W64" s="233"/>
      <c r="X64" s="233"/>
      <c r="AG64" t="s">
        <v>102</v>
      </c>
    </row>
    <row r="65" spans="1:60" outlineLevel="1" x14ac:dyDescent="0.2">
      <c r="A65" s="246">
        <v>28</v>
      </c>
      <c r="B65" s="247" t="s">
        <v>214</v>
      </c>
      <c r="C65" s="256" t="s">
        <v>215</v>
      </c>
      <c r="D65" s="248" t="s">
        <v>216</v>
      </c>
      <c r="E65" s="249">
        <v>85.526259999999994</v>
      </c>
      <c r="F65" s="250"/>
      <c r="G65" s="251">
        <f>ROUND(E65*F65,2)</f>
        <v>0</v>
      </c>
      <c r="H65" s="230"/>
      <c r="I65" s="229">
        <f>ROUND(E65*H65,2)</f>
        <v>0</v>
      </c>
      <c r="J65" s="230"/>
      <c r="K65" s="229">
        <f>ROUND(E65*J65,2)</f>
        <v>0</v>
      </c>
      <c r="L65" s="229">
        <v>21</v>
      </c>
      <c r="M65" s="229">
        <f>G65*(1+L65/100)</f>
        <v>0</v>
      </c>
      <c r="N65" s="229">
        <v>0</v>
      </c>
      <c r="O65" s="229">
        <f>ROUND(E65*N65,2)</f>
        <v>0</v>
      </c>
      <c r="P65" s="229">
        <v>0</v>
      </c>
      <c r="Q65" s="229">
        <f>ROUND(E65*P65,2)</f>
        <v>0</v>
      </c>
      <c r="R65" s="229"/>
      <c r="S65" s="229" t="s">
        <v>106</v>
      </c>
      <c r="T65" s="229" t="s">
        <v>106</v>
      </c>
      <c r="U65" s="229">
        <v>0.39</v>
      </c>
      <c r="V65" s="229">
        <f>ROUND(E65*U65,2)</f>
        <v>33.36</v>
      </c>
      <c r="W65" s="229"/>
      <c r="X65" s="229" t="s">
        <v>217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218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x14ac:dyDescent="0.2">
      <c r="A66" s="234" t="s">
        <v>101</v>
      </c>
      <c r="B66" s="235" t="s">
        <v>71</v>
      </c>
      <c r="C66" s="253" t="s">
        <v>72</v>
      </c>
      <c r="D66" s="236"/>
      <c r="E66" s="237"/>
      <c r="F66" s="238"/>
      <c r="G66" s="239">
        <f>SUMIF(AG67:AG72,"&lt;&gt;NOR",G67:G72)</f>
        <v>0</v>
      </c>
      <c r="H66" s="233"/>
      <c r="I66" s="233">
        <f>SUM(I67:I72)</f>
        <v>0</v>
      </c>
      <c r="J66" s="233"/>
      <c r="K66" s="233">
        <f>SUM(K67:K72)</f>
        <v>0</v>
      </c>
      <c r="L66" s="233"/>
      <c r="M66" s="233">
        <f>SUM(M67:M72)</f>
        <v>0</v>
      </c>
      <c r="N66" s="233"/>
      <c r="O66" s="233">
        <f>SUM(O67:O72)</f>
        <v>0</v>
      </c>
      <c r="P66" s="233"/>
      <c r="Q66" s="233">
        <f>SUM(Q67:Q72)</f>
        <v>0</v>
      </c>
      <c r="R66" s="233"/>
      <c r="S66" s="233"/>
      <c r="T66" s="233"/>
      <c r="U66" s="233"/>
      <c r="V66" s="233">
        <f>SUM(V67:V72)</f>
        <v>25.13</v>
      </c>
      <c r="W66" s="233"/>
      <c r="X66" s="233"/>
      <c r="AG66" t="s">
        <v>102</v>
      </c>
    </row>
    <row r="67" spans="1:60" outlineLevel="1" x14ac:dyDescent="0.2">
      <c r="A67" s="240">
        <v>29</v>
      </c>
      <c r="B67" s="241" t="s">
        <v>219</v>
      </c>
      <c r="C67" s="254" t="s">
        <v>220</v>
      </c>
      <c r="D67" s="242" t="s">
        <v>216</v>
      </c>
      <c r="E67" s="243">
        <v>34.01</v>
      </c>
      <c r="F67" s="244"/>
      <c r="G67" s="245">
        <f>ROUND(E67*F67,2)</f>
        <v>0</v>
      </c>
      <c r="H67" s="230"/>
      <c r="I67" s="229">
        <f>ROUND(E67*H67,2)</f>
        <v>0</v>
      </c>
      <c r="J67" s="230"/>
      <c r="K67" s="229">
        <f>ROUND(E67*J67,2)</f>
        <v>0</v>
      </c>
      <c r="L67" s="229">
        <v>21</v>
      </c>
      <c r="M67" s="229">
        <f>G67*(1+L67/100)</f>
        <v>0</v>
      </c>
      <c r="N67" s="229">
        <v>0</v>
      </c>
      <c r="O67" s="229">
        <f>ROUND(E67*N67,2)</f>
        <v>0</v>
      </c>
      <c r="P67" s="229">
        <v>0</v>
      </c>
      <c r="Q67" s="229">
        <f>ROUND(E67*P67,2)</f>
        <v>0</v>
      </c>
      <c r="R67" s="229"/>
      <c r="S67" s="229" t="s">
        <v>106</v>
      </c>
      <c r="T67" s="229" t="s">
        <v>106</v>
      </c>
      <c r="U67" s="229">
        <v>0</v>
      </c>
      <c r="V67" s="229">
        <f>ROUND(E67*U67,2)</f>
        <v>0</v>
      </c>
      <c r="W67" s="229"/>
      <c r="X67" s="229" t="s">
        <v>107</v>
      </c>
      <c r="Y67" s="210"/>
      <c r="Z67" s="210"/>
      <c r="AA67" s="210"/>
      <c r="AB67" s="210"/>
      <c r="AC67" s="210"/>
      <c r="AD67" s="210"/>
      <c r="AE67" s="210"/>
      <c r="AF67" s="210"/>
      <c r="AG67" s="210" t="s">
        <v>108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27"/>
      <c r="B68" s="228"/>
      <c r="C68" s="255" t="s">
        <v>313</v>
      </c>
      <c r="D68" s="231"/>
      <c r="E68" s="232">
        <v>34.01</v>
      </c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10"/>
      <c r="Z68" s="210"/>
      <c r="AA68" s="210"/>
      <c r="AB68" s="210"/>
      <c r="AC68" s="210"/>
      <c r="AD68" s="210"/>
      <c r="AE68" s="210"/>
      <c r="AF68" s="210"/>
      <c r="AG68" s="210" t="s">
        <v>110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40">
        <v>30</v>
      </c>
      <c r="B69" s="241" t="s">
        <v>222</v>
      </c>
      <c r="C69" s="254" t="s">
        <v>223</v>
      </c>
      <c r="D69" s="242" t="s">
        <v>216</v>
      </c>
      <c r="E69" s="243">
        <v>17.28</v>
      </c>
      <c r="F69" s="244"/>
      <c r="G69" s="245">
        <f>ROUND(E69*F69,2)</f>
        <v>0</v>
      </c>
      <c r="H69" s="230"/>
      <c r="I69" s="229">
        <f>ROUND(E69*H69,2)</f>
        <v>0</v>
      </c>
      <c r="J69" s="230"/>
      <c r="K69" s="229">
        <f>ROUND(E69*J69,2)</f>
        <v>0</v>
      </c>
      <c r="L69" s="229">
        <v>21</v>
      </c>
      <c r="M69" s="229">
        <f>G69*(1+L69/100)</f>
        <v>0</v>
      </c>
      <c r="N69" s="229">
        <v>0</v>
      </c>
      <c r="O69" s="229">
        <f>ROUND(E69*N69,2)</f>
        <v>0</v>
      </c>
      <c r="P69" s="229">
        <v>0</v>
      </c>
      <c r="Q69" s="229">
        <f>ROUND(E69*P69,2)</f>
        <v>0</v>
      </c>
      <c r="R69" s="229"/>
      <c r="S69" s="229" t="s">
        <v>106</v>
      </c>
      <c r="T69" s="229" t="s">
        <v>106</v>
      </c>
      <c r="U69" s="229">
        <v>0</v>
      </c>
      <c r="V69" s="229">
        <f>ROUND(E69*U69,2)</f>
        <v>0</v>
      </c>
      <c r="W69" s="229"/>
      <c r="X69" s="229" t="s">
        <v>107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108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27"/>
      <c r="B70" s="228"/>
      <c r="C70" s="255" t="s">
        <v>314</v>
      </c>
      <c r="D70" s="231"/>
      <c r="E70" s="232">
        <v>17.28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10"/>
      <c r="Z70" s="210"/>
      <c r="AA70" s="210"/>
      <c r="AB70" s="210"/>
      <c r="AC70" s="210"/>
      <c r="AD70" s="210"/>
      <c r="AE70" s="210"/>
      <c r="AF70" s="210"/>
      <c r="AG70" s="210" t="s">
        <v>110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46">
        <v>31</v>
      </c>
      <c r="B71" s="247" t="s">
        <v>228</v>
      </c>
      <c r="C71" s="256" t="s">
        <v>229</v>
      </c>
      <c r="D71" s="248" t="s">
        <v>216</v>
      </c>
      <c r="E71" s="249">
        <v>51.29</v>
      </c>
      <c r="F71" s="250"/>
      <c r="G71" s="251">
        <f>ROUND(E71*F71,2)</f>
        <v>0</v>
      </c>
      <c r="H71" s="230"/>
      <c r="I71" s="229">
        <f>ROUND(E71*H71,2)</f>
        <v>0</v>
      </c>
      <c r="J71" s="230"/>
      <c r="K71" s="229">
        <f>ROUND(E71*J71,2)</f>
        <v>0</v>
      </c>
      <c r="L71" s="229">
        <v>21</v>
      </c>
      <c r="M71" s="229">
        <f>G71*(1+L71/100)</f>
        <v>0</v>
      </c>
      <c r="N71" s="229">
        <v>0</v>
      </c>
      <c r="O71" s="229">
        <f>ROUND(E71*N71,2)</f>
        <v>0</v>
      </c>
      <c r="P71" s="229">
        <v>0</v>
      </c>
      <c r="Q71" s="229">
        <f>ROUND(E71*P71,2)</f>
        <v>0</v>
      </c>
      <c r="R71" s="229"/>
      <c r="S71" s="229" t="s">
        <v>106</v>
      </c>
      <c r="T71" s="229" t="s">
        <v>106</v>
      </c>
      <c r="U71" s="229">
        <v>0.49</v>
      </c>
      <c r="V71" s="229">
        <f>ROUND(E71*U71,2)</f>
        <v>25.13</v>
      </c>
      <c r="W71" s="229"/>
      <c r="X71" s="229" t="s">
        <v>230</v>
      </c>
      <c r="Y71" s="210"/>
      <c r="Z71" s="210"/>
      <c r="AA71" s="210"/>
      <c r="AB71" s="210"/>
      <c r="AC71" s="210"/>
      <c r="AD71" s="210"/>
      <c r="AE71" s="210"/>
      <c r="AF71" s="210"/>
      <c r="AG71" s="210" t="s">
        <v>231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46">
        <v>32</v>
      </c>
      <c r="B72" s="247" t="s">
        <v>232</v>
      </c>
      <c r="C72" s="256" t="s">
        <v>233</v>
      </c>
      <c r="D72" s="248" t="s">
        <v>216</v>
      </c>
      <c r="E72" s="249">
        <v>871.93</v>
      </c>
      <c r="F72" s="250"/>
      <c r="G72" s="251">
        <f>ROUND(E72*F72,2)</f>
        <v>0</v>
      </c>
      <c r="H72" s="230"/>
      <c r="I72" s="229">
        <f>ROUND(E72*H72,2)</f>
        <v>0</v>
      </c>
      <c r="J72" s="230"/>
      <c r="K72" s="229">
        <f>ROUND(E72*J72,2)</f>
        <v>0</v>
      </c>
      <c r="L72" s="229">
        <v>21</v>
      </c>
      <c r="M72" s="229">
        <f>G72*(1+L72/100)</f>
        <v>0</v>
      </c>
      <c r="N72" s="229">
        <v>0</v>
      </c>
      <c r="O72" s="229">
        <f>ROUND(E72*N72,2)</f>
        <v>0</v>
      </c>
      <c r="P72" s="229">
        <v>0</v>
      </c>
      <c r="Q72" s="229">
        <f>ROUND(E72*P72,2)</f>
        <v>0</v>
      </c>
      <c r="R72" s="229"/>
      <c r="S72" s="229" t="s">
        <v>106</v>
      </c>
      <c r="T72" s="229" t="s">
        <v>106</v>
      </c>
      <c r="U72" s="229">
        <v>0</v>
      </c>
      <c r="V72" s="229">
        <f>ROUND(E72*U72,2)</f>
        <v>0</v>
      </c>
      <c r="W72" s="229"/>
      <c r="X72" s="229" t="s">
        <v>230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231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x14ac:dyDescent="0.2">
      <c r="A73" s="234" t="s">
        <v>101</v>
      </c>
      <c r="B73" s="235" t="s">
        <v>74</v>
      </c>
      <c r="C73" s="253" t="s">
        <v>29</v>
      </c>
      <c r="D73" s="236"/>
      <c r="E73" s="237"/>
      <c r="F73" s="238"/>
      <c r="G73" s="239">
        <f>SUMIF(AG74:AG75,"&lt;&gt;NOR",G74:G75)</f>
        <v>0</v>
      </c>
      <c r="H73" s="233"/>
      <c r="I73" s="233">
        <f>SUM(I74:I75)</f>
        <v>0</v>
      </c>
      <c r="J73" s="233"/>
      <c r="K73" s="233">
        <f>SUM(K74:K75)</f>
        <v>0</v>
      </c>
      <c r="L73" s="233"/>
      <c r="M73" s="233">
        <f>SUM(M74:M75)</f>
        <v>0</v>
      </c>
      <c r="N73" s="233"/>
      <c r="O73" s="233">
        <f>SUM(O74:O75)</f>
        <v>0</v>
      </c>
      <c r="P73" s="233"/>
      <c r="Q73" s="233">
        <f>SUM(Q74:Q75)</f>
        <v>0</v>
      </c>
      <c r="R73" s="233"/>
      <c r="S73" s="233"/>
      <c r="T73" s="233"/>
      <c r="U73" s="233"/>
      <c r="V73" s="233">
        <f>SUM(V74:V75)</f>
        <v>0</v>
      </c>
      <c r="W73" s="233"/>
      <c r="X73" s="233"/>
      <c r="AG73" t="s">
        <v>102</v>
      </c>
    </row>
    <row r="74" spans="1:60" outlineLevel="1" x14ac:dyDescent="0.2">
      <c r="A74" s="246">
        <v>33</v>
      </c>
      <c r="B74" s="247" t="s">
        <v>234</v>
      </c>
      <c r="C74" s="256" t="s">
        <v>235</v>
      </c>
      <c r="D74" s="248" t="s">
        <v>236</v>
      </c>
      <c r="E74" s="249">
        <v>1</v>
      </c>
      <c r="F74" s="250"/>
      <c r="G74" s="251">
        <f>ROUND(E74*F74,2)</f>
        <v>0</v>
      </c>
      <c r="H74" s="230"/>
      <c r="I74" s="229">
        <f>ROUND(E74*H74,2)</f>
        <v>0</v>
      </c>
      <c r="J74" s="230"/>
      <c r="K74" s="229">
        <f>ROUND(E74*J74,2)</f>
        <v>0</v>
      </c>
      <c r="L74" s="229">
        <v>21</v>
      </c>
      <c r="M74" s="229">
        <f>G74*(1+L74/100)</f>
        <v>0</v>
      </c>
      <c r="N74" s="229">
        <v>0</v>
      </c>
      <c r="O74" s="229">
        <f>ROUND(E74*N74,2)</f>
        <v>0</v>
      </c>
      <c r="P74" s="229">
        <v>0</v>
      </c>
      <c r="Q74" s="229">
        <f>ROUND(E74*P74,2)</f>
        <v>0</v>
      </c>
      <c r="R74" s="229"/>
      <c r="S74" s="229" t="s">
        <v>106</v>
      </c>
      <c r="T74" s="229" t="s">
        <v>184</v>
      </c>
      <c r="U74" s="229">
        <v>0</v>
      </c>
      <c r="V74" s="229">
        <f>ROUND(E74*U74,2)</f>
        <v>0</v>
      </c>
      <c r="W74" s="229"/>
      <c r="X74" s="229" t="s">
        <v>237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238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40">
        <v>34</v>
      </c>
      <c r="B75" s="241" t="s">
        <v>239</v>
      </c>
      <c r="C75" s="254" t="s">
        <v>240</v>
      </c>
      <c r="D75" s="242" t="s">
        <v>236</v>
      </c>
      <c r="E75" s="243">
        <v>1</v>
      </c>
      <c r="F75" s="244"/>
      <c r="G75" s="245">
        <f>ROUND(E75*F75,2)</f>
        <v>0</v>
      </c>
      <c r="H75" s="230"/>
      <c r="I75" s="229">
        <f>ROUND(E75*H75,2)</f>
        <v>0</v>
      </c>
      <c r="J75" s="230"/>
      <c r="K75" s="229">
        <f>ROUND(E75*J75,2)</f>
        <v>0</v>
      </c>
      <c r="L75" s="229">
        <v>21</v>
      </c>
      <c r="M75" s="229">
        <f>G75*(1+L75/100)</f>
        <v>0</v>
      </c>
      <c r="N75" s="229">
        <v>0</v>
      </c>
      <c r="O75" s="229">
        <f>ROUND(E75*N75,2)</f>
        <v>0</v>
      </c>
      <c r="P75" s="229">
        <v>0</v>
      </c>
      <c r="Q75" s="229">
        <f>ROUND(E75*P75,2)</f>
        <v>0</v>
      </c>
      <c r="R75" s="229"/>
      <c r="S75" s="229" t="s">
        <v>106</v>
      </c>
      <c r="T75" s="229" t="s">
        <v>184</v>
      </c>
      <c r="U75" s="229">
        <v>0</v>
      </c>
      <c r="V75" s="229">
        <f>ROUND(E75*U75,2)</f>
        <v>0</v>
      </c>
      <c r="W75" s="229"/>
      <c r="X75" s="229" t="s">
        <v>237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238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x14ac:dyDescent="0.2">
      <c r="A76" s="3"/>
      <c r="B76" s="4"/>
      <c r="C76" s="257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v>15</v>
      </c>
      <c r="AF76">
        <v>21</v>
      </c>
      <c r="AG76" t="s">
        <v>88</v>
      </c>
    </row>
    <row r="77" spans="1:60" x14ac:dyDescent="0.2">
      <c r="A77" s="213"/>
      <c r="B77" s="214" t="s">
        <v>31</v>
      </c>
      <c r="C77" s="258"/>
      <c r="D77" s="215"/>
      <c r="E77" s="216"/>
      <c r="F77" s="216"/>
      <c r="G77" s="252">
        <f>G8+G22+G48+G64+G66+G73</f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AE77">
        <f>SUMIF(L7:L75,AE76,G7:G75)</f>
        <v>0</v>
      </c>
      <c r="AF77">
        <f>SUMIF(L7:L75,AF76,G7:G75)</f>
        <v>0</v>
      </c>
      <c r="AG77" t="s">
        <v>241</v>
      </c>
    </row>
    <row r="78" spans="1:60" x14ac:dyDescent="0.2">
      <c r="A78" s="3"/>
      <c r="B78" s="4"/>
      <c r="C78" s="257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">
      <c r="A79" s="3"/>
      <c r="B79" s="4"/>
      <c r="C79" s="257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 x14ac:dyDescent="0.2">
      <c r="A80" s="217" t="s">
        <v>242</v>
      </c>
      <c r="B80" s="217"/>
      <c r="C80" s="259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33" x14ac:dyDescent="0.2">
      <c r="A81" s="218"/>
      <c r="B81" s="219"/>
      <c r="C81" s="260"/>
      <c r="D81" s="219"/>
      <c r="E81" s="219"/>
      <c r="F81" s="219"/>
      <c r="G81" s="22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G81" t="s">
        <v>243</v>
      </c>
    </row>
    <row r="82" spans="1:33" x14ac:dyDescent="0.2">
      <c r="A82" s="221"/>
      <c r="B82" s="222"/>
      <c r="C82" s="261"/>
      <c r="D82" s="222"/>
      <c r="E82" s="222"/>
      <c r="F82" s="222"/>
      <c r="G82" s="22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 x14ac:dyDescent="0.2">
      <c r="A83" s="221"/>
      <c r="B83" s="222"/>
      <c r="C83" s="261"/>
      <c r="D83" s="222"/>
      <c r="E83" s="222"/>
      <c r="F83" s="222"/>
      <c r="G83" s="22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33" x14ac:dyDescent="0.2">
      <c r="A84" s="221"/>
      <c r="B84" s="222"/>
      <c r="C84" s="261"/>
      <c r="D84" s="222"/>
      <c r="E84" s="222"/>
      <c r="F84" s="222"/>
      <c r="G84" s="22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33" x14ac:dyDescent="0.2">
      <c r="A85" s="224"/>
      <c r="B85" s="225"/>
      <c r="C85" s="262"/>
      <c r="D85" s="225"/>
      <c r="E85" s="225"/>
      <c r="F85" s="225"/>
      <c r="G85" s="22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33" x14ac:dyDescent="0.2">
      <c r="A86" s="3"/>
      <c r="B86" s="4"/>
      <c r="C86" s="257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33" x14ac:dyDescent="0.2">
      <c r="C87" s="263"/>
      <c r="D87" s="10"/>
      <c r="AG87" t="s">
        <v>244</v>
      </c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80:C80"/>
    <mergeCell ref="A81:G8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55</v>
      </c>
      <c r="C3" s="199" t="s">
        <v>56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55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SUMIF(AG9:AG26,"&lt;&gt;NOR",G9:G26)</f>
        <v>0</v>
      </c>
      <c r="H8" s="233"/>
      <c r="I8" s="233">
        <f>SUM(I9:I26)</f>
        <v>0</v>
      </c>
      <c r="J8" s="233"/>
      <c r="K8" s="233">
        <f>SUM(K9:K26)</f>
        <v>0</v>
      </c>
      <c r="L8" s="233"/>
      <c r="M8" s="233">
        <f>SUM(M9:M26)</f>
        <v>0</v>
      </c>
      <c r="N8" s="233"/>
      <c r="O8" s="233">
        <f>SUM(O9:O26)</f>
        <v>0</v>
      </c>
      <c r="P8" s="233"/>
      <c r="Q8" s="233">
        <f>SUM(Q9:Q26)</f>
        <v>174</v>
      </c>
      <c r="R8" s="233"/>
      <c r="S8" s="233"/>
      <c r="T8" s="233"/>
      <c r="U8" s="233"/>
      <c r="V8" s="233">
        <f>SUM(V9:V26)</f>
        <v>137.47000000000003</v>
      </c>
      <c r="W8" s="233"/>
      <c r="X8" s="233"/>
      <c r="AG8" t="s">
        <v>102</v>
      </c>
    </row>
    <row r="9" spans="1:60" outlineLevel="1" x14ac:dyDescent="0.2">
      <c r="A9" s="246">
        <v>1</v>
      </c>
      <c r="B9" s="247" t="s">
        <v>103</v>
      </c>
      <c r="C9" s="256" t="s">
        <v>104</v>
      </c>
      <c r="D9" s="248" t="s">
        <v>105</v>
      </c>
      <c r="E9" s="249">
        <v>270</v>
      </c>
      <c r="F9" s="250"/>
      <c r="G9" s="251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0.13800000000000001</v>
      </c>
      <c r="Q9" s="229">
        <f>ROUND(E9*P9,2)</f>
        <v>37.26</v>
      </c>
      <c r="R9" s="229"/>
      <c r="S9" s="229" t="s">
        <v>106</v>
      </c>
      <c r="T9" s="229" t="s">
        <v>106</v>
      </c>
      <c r="U9" s="229">
        <v>0.16</v>
      </c>
      <c r="V9" s="229">
        <f>ROUND(E9*U9,2)</f>
        <v>43.2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6">
        <v>2</v>
      </c>
      <c r="B10" s="247" t="s">
        <v>111</v>
      </c>
      <c r="C10" s="256" t="s">
        <v>112</v>
      </c>
      <c r="D10" s="248" t="s">
        <v>105</v>
      </c>
      <c r="E10" s="249">
        <v>270</v>
      </c>
      <c r="F10" s="250"/>
      <c r="G10" s="251">
        <f>ROUND(E10*F10,2)</f>
        <v>0</v>
      </c>
      <c r="H10" s="230"/>
      <c r="I10" s="229">
        <f>ROUND(E10*H10,2)</f>
        <v>0</v>
      </c>
      <c r="J10" s="230"/>
      <c r="K10" s="229">
        <f>ROUND(E10*J10,2)</f>
        <v>0</v>
      </c>
      <c r="L10" s="229">
        <v>21</v>
      </c>
      <c r="M10" s="229">
        <f>G10*(1+L10/100)</f>
        <v>0</v>
      </c>
      <c r="N10" s="229">
        <v>0</v>
      </c>
      <c r="O10" s="229">
        <f>ROUND(E10*N10,2)</f>
        <v>0</v>
      </c>
      <c r="P10" s="229">
        <v>0.22</v>
      </c>
      <c r="Q10" s="229">
        <f>ROUND(E10*P10,2)</f>
        <v>59.4</v>
      </c>
      <c r="R10" s="229"/>
      <c r="S10" s="229" t="s">
        <v>106</v>
      </c>
      <c r="T10" s="229" t="s">
        <v>106</v>
      </c>
      <c r="U10" s="229">
        <v>3.3000000000000002E-2</v>
      </c>
      <c r="V10" s="229">
        <f>ROUND(E10*U10,2)</f>
        <v>8.91</v>
      </c>
      <c r="W10" s="229"/>
      <c r="X10" s="229" t="s">
        <v>107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108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3</v>
      </c>
      <c r="B11" s="241" t="s">
        <v>113</v>
      </c>
      <c r="C11" s="254" t="s">
        <v>114</v>
      </c>
      <c r="D11" s="242" t="s">
        <v>105</v>
      </c>
      <c r="E11" s="243">
        <v>7</v>
      </c>
      <c r="F11" s="244"/>
      <c r="G11" s="245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0.33</v>
      </c>
      <c r="Q11" s="229">
        <f>ROUND(E11*P11,2)</f>
        <v>2.31</v>
      </c>
      <c r="R11" s="229"/>
      <c r="S11" s="229" t="s">
        <v>106</v>
      </c>
      <c r="T11" s="229" t="s">
        <v>106</v>
      </c>
      <c r="U11" s="229">
        <v>0.52649999999999997</v>
      </c>
      <c r="V11" s="229">
        <f>ROUND(E11*U11,2)</f>
        <v>3.69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/>
      <c r="B12" s="228"/>
      <c r="C12" s="255" t="s">
        <v>315</v>
      </c>
      <c r="D12" s="231"/>
      <c r="E12" s="232">
        <v>7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0"/>
      <c r="Z12" s="210"/>
      <c r="AA12" s="210"/>
      <c r="AB12" s="210"/>
      <c r="AC12" s="210"/>
      <c r="AD12" s="210"/>
      <c r="AE12" s="210"/>
      <c r="AF12" s="210"/>
      <c r="AG12" s="210" t="s">
        <v>110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4</v>
      </c>
      <c r="B13" s="241" t="s">
        <v>116</v>
      </c>
      <c r="C13" s="254" t="s">
        <v>117</v>
      </c>
      <c r="D13" s="242" t="s">
        <v>105</v>
      </c>
      <c r="E13" s="243">
        <v>7</v>
      </c>
      <c r="F13" s="244"/>
      <c r="G13" s="245">
        <f>ROUND(E13*F13,2)</f>
        <v>0</v>
      </c>
      <c r="H13" s="230"/>
      <c r="I13" s="229">
        <f>ROUND(E13*H13,2)</f>
        <v>0</v>
      </c>
      <c r="J13" s="230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0.22</v>
      </c>
      <c r="Q13" s="229">
        <f>ROUND(E13*P13,2)</f>
        <v>1.54</v>
      </c>
      <c r="R13" s="229"/>
      <c r="S13" s="229" t="s">
        <v>106</v>
      </c>
      <c r="T13" s="229" t="s">
        <v>106</v>
      </c>
      <c r="U13" s="229">
        <v>0.375</v>
      </c>
      <c r="V13" s="229">
        <f>ROUND(E13*U13,2)</f>
        <v>2.63</v>
      </c>
      <c r="W13" s="229"/>
      <c r="X13" s="229" t="s">
        <v>107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/>
      <c r="B14" s="228"/>
      <c r="C14" s="255" t="s">
        <v>315</v>
      </c>
      <c r="D14" s="231"/>
      <c r="E14" s="232">
        <v>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0"/>
      <c r="Z14" s="210"/>
      <c r="AA14" s="210"/>
      <c r="AB14" s="210"/>
      <c r="AC14" s="210"/>
      <c r="AD14" s="210"/>
      <c r="AE14" s="210"/>
      <c r="AF14" s="210"/>
      <c r="AG14" s="210" t="s">
        <v>110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6">
        <v>5</v>
      </c>
      <c r="B15" s="247" t="s">
        <v>122</v>
      </c>
      <c r="C15" s="256" t="s">
        <v>123</v>
      </c>
      <c r="D15" s="248" t="s">
        <v>124</v>
      </c>
      <c r="E15" s="249">
        <v>107</v>
      </c>
      <c r="F15" s="250"/>
      <c r="G15" s="251">
        <f>ROUND(E15*F15,2)</f>
        <v>0</v>
      </c>
      <c r="H15" s="230"/>
      <c r="I15" s="229">
        <f>ROUND(E15*H15,2)</f>
        <v>0</v>
      </c>
      <c r="J15" s="230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0.22</v>
      </c>
      <c r="Q15" s="229">
        <f>ROUND(E15*P15,2)</f>
        <v>23.54</v>
      </c>
      <c r="R15" s="229"/>
      <c r="S15" s="229" t="s">
        <v>106</v>
      </c>
      <c r="T15" s="229" t="s">
        <v>106</v>
      </c>
      <c r="U15" s="229">
        <v>0.14299999999999999</v>
      </c>
      <c r="V15" s="229">
        <f>ROUND(E15*U15,2)</f>
        <v>15.3</v>
      </c>
      <c r="W15" s="229"/>
      <c r="X15" s="229" t="s">
        <v>107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108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6">
        <v>6</v>
      </c>
      <c r="B16" s="247" t="s">
        <v>126</v>
      </c>
      <c r="C16" s="256" t="s">
        <v>127</v>
      </c>
      <c r="D16" s="248" t="s">
        <v>124</v>
      </c>
      <c r="E16" s="249">
        <v>185</v>
      </c>
      <c r="F16" s="250"/>
      <c r="G16" s="251">
        <f>ROUND(E16*F16,2)</f>
        <v>0</v>
      </c>
      <c r="H16" s="230"/>
      <c r="I16" s="229">
        <f>ROUND(E16*H16,2)</f>
        <v>0</v>
      </c>
      <c r="J16" s="230"/>
      <c r="K16" s="229">
        <f>ROUND(E16*J16,2)</f>
        <v>0</v>
      </c>
      <c r="L16" s="229">
        <v>21</v>
      </c>
      <c r="M16" s="229">
        <f>G16*(1+L16/100)</f>
        <v>0</v>
      </c>
      <c r="N16" s="229">
        <v>0</v>
      </c>
      <c r="O16" s="229">
        <f>ROUND(E16*N16,2)</f>
        <v>0</v>
      </c>
      <c r="P16" s="229">
        <v>0.27</v>
      </c>
      <c r="Q16" s="229">
        <f>ROUND(E16*P16,2)</f>
        <v>49.95</v>
      </c>
      <c r="R16" s="229"/>
      <c r="S16" s="229" t="s">
        <v>106</v>
      </c>
      <c r="T16" s="229" t="s">
        <v>106</v>
      </c>
      <c r="U16" s="229">
        <v>0.123</v>
      </c>
      <c r="V16" s="229">
        <f>ROUND(E16*U16,2)</f>
        <v>22.76</v>
      </c>
      <c r="W16" s="229"/>
      <c r="X16" s="229" t="s">
        <v>107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108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7</v>
      </c>
      <c r="B17" s="241" t="s">
        <v>247</v>
      </c>
      <c r="C17" s="254" t="s">
        <v>248</v>
      </c>
      <c r="D17" s="242" t="s">
        <v>131</v>
      </c>
      <c r="E17" s="243">
        <v>35.39</v>
      </c>
      <c r="F17" s="244"/>
      <c r="G17" s="245">
        <f>ROUND(E17*F17,2)</f>
        <v>0</v>
      </c>
      <c r="H17" s="230"/>
      <c r="I17" s="229">
        <f>ROUND(E17*H17,2)</f>
        <v>0</v>
      </c>
      <c r="J17" s="230"/>
      <c r="K17" s="229">
        <f>ROUND(E17*J17,2)</f>
        <v>0</v>
      </c>
      <c r="L17" s="229">
        <v>21</v>
      </c>
      <c r="M17" s="229">
        <f>G17*(1+L17/100)</f>
        <v>0</v>
      </c>
      <c r="N17" s="229">
        <v>0</v>
      </c>
      <c r="O17" s="229">
        <f>ROUND(E17*N17,2)</f>
        <v>0</v>
      </c>
      <c r="P17" s="229">
        <v>0</v>
      </c>
      <c r="Q17" s="229">
        <f>ROUND(E17*P17,2)</f>
        <v>0</v>
      </c>
      <c r="R17" s="229"/>
      <c r="S17" s="229" t="s">
        <v>106</v>
      </c>
      <c r="T17" s="229" t="s">
        <v>106</v>
      </c>
      <c r="U17" s="229">
        <v>0.42199999999999999</v>
      </c>
      <c r="V17" s="229">
        <f>ROUND(E17*U17,2)</f>
        <v>14.93</v>
      </c>
      <c r="W17" s="229"/>
      <c r="X17" s="229" t="s">
        <v>107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108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7"/>
      <c r="B18" s="228"/>
      <c r="C18" s="255" t="s">
        <v>316</v>
      </c>
      <c r="D18" s="231"/>
      <c r="E18" s="232">
        <v>35.39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10"/>
      <c r="Z18" s="210"/>
      <c r="AA18" s="210"/>
      <c r="AB18" s="210"/>
      <c r="AC18" s="210"/>
      <c r="AD18" s="210"/>
      <c r="AE18" s="210"/>
      <c r="AF18" s="210"/>
      <c r="AG18" s="210" t="s">
        <v>110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40">
        <v>8</v>
      </c>
      <c r="B19" s="241" t="s">
        <v>133</v>
      </c>
      <c r="C19" s="254" t="s">
        <v>134</v>
      </c>
      <c r="D19" s="242" t="s">
        <v>131</v>
      </c>
      <c r="E19" s="243">
        <v>17.695</v>
      </c>
      <c r="F19" s="244"/>
      <c r="G19" s="245">
        <f>ROUND(E19*F19,2)</f>
        <v>0</v>
      </c>
      <c r="H19" s="230"/>
      <c r="I19" s="229">
        <f>ROUND(E19*H19,2)</f>
        <v>0</v>
      </c>
      <c r="J19" s="230"/>
      <c r="K19" s="229">
        <f>ROUND(E19*J19,2)</f>
        <v>0</v>
      </c>
      <c r="L19" s="229">
        <v>21</v>
      </c>
      <c r="M19" s="229">
        <f>G19*(1+L19/100)</f>
        <v>0</v>
      </c>
      <c r="N19" s="229">
        <v>0</v>
      </c>
      <c r="O19" s="229">
        <f>ROUND(E19*N19,2)</f>
        <v>0</v>
      </c>
      <c r="P19" s="229">
        <v>0</v>
      </c>
      <c r="Q19" s="229">
        <f>ROUND(E19*P19,2)</f>
        <v>0</v>
      </c>
      <c r="R19" s="229"/>
      <c r="S19" s="229" t="s">
        <v>106</v>
      </c>
      <c r="T19" s="229" t="s">
        <v>106</v>
      </c>
      <c r="U19" s="229">
        <v>8.7999999999999995E-2</v>
      </c>
      <c r="V19" s="229">
        <f>ROUND(E19*U19,2)</f>
        <v>1.56</v>
      </c>
      <c r="W19" s="229"/>
      <c r="X19" s="229" t="s">
        <v>107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/>
      <c r="B20" s="228"/>
      <c r="C20" s="255" t="s">
        <v>317</v>
      </c>
      <c r="D20" s="231"/>
      <c r="E20" s="232">
        <v>17.695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10"/>
      <c r="Z20" s="210"/>
      <c r="AA20" s="210"/>
      <c r="AB20" s="210"/>
      <c r="AC20" s="210"/>
      <c r="AD20" s="210"/>
      <c r="AE20" s="210"/>
      <c r="AF20" s="210"/>
      <c r="AG20" s="210" t="s">
        <v>110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46">
        <v>9</v>
      </c>
      <c r="B21" s="247" t="s">
        <v>136</v>
      </c>
      <c r="C21" s="256" t="s">
        <v>137</v>
      </c>
      <c r="D21" s="248" t="s">
        <v>131</v>
      </c>
      <c r="E21" s="249">
        <v>35.39</v>
      </c>
      <c r="F21" s="250"/>
      <c r="G21" s="251">
        <f>ROUND(E21*F21,2)</f>
        <v>0</v>
      </c>
      <c r="H21" s="230"/>
      <c r="I21" s="229">
        <f>ROUND(E21*H21,2)</f>
        <v>0</v>
      </c>
      <c r="J21" s="230"/>
      <c r="K21" s="229">
        <f>ROUND(E21*J21,2)</f>
        <v>0</v>
      </c>
      <c r="L21" s="229">
        <v>21</v>
      </c>
      <c r="M21" s="229">
        <f>G21*(1+L21/100)</f>
        <v>0</v>
      </c>
      <c r="N21" s="229">
        <v>0</v>
      </c>
      <c r="O21" s="229">
        <f>ROUND(E21*N21,2)</f>
        <v>0</v>
      </c>
      <c r="P21" s="229">
        <v>0</v>
      </c>
      <c r="Q21" s="229">
        <f>ROUND(E21*P21,2)</f>
        <v>0</v>
      </c>
      <c r="R21" s="229"/>
      <c r="S21" s="229" t="s">
        <v>106</v>
      </c>
      <c r="T21" s="229" t="s">
        <v>106</v>
      </c>
      <c r="U21" s="229">
        <v>1.0999999999999999E-2</v>
      </c>
      <c r="V21" s="229">
        <f>ROUND(E21*U21,2)</f>
        <v>0.39</v>
      </c>
      <c r="W21" s="229"/>
      <c r="X21" s="229" t="s">
        <v>107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108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10</v>
      </c>
      <c r="B22" s="241" t="s">
        <v>138</v>
      </c>
      <c r="C22" s="254" t="s">
        <v>139</v>
      </c>
      <c r="D22" s="242" t="s">
        <v>105</v>
      </c>
      <c r="E22" s="243">
        <v>251</v>
      </c>
      <c r="F22" s="244"/>
      <c r="G22" s="245">
        <f>ROUND(E22*F22,2)</f>
        <v>0</v>
      </c>
      <c r="H22" s="230"/>
      <c r="I22" s="229">
        <f>ROUND(E22*H22,2)</f>
        <v>0</v>
      </c>
      <c r="J22" s="230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/>
      <c r="S22" s="229" t="s">
        <v>106</v>
      </c>
      <c r="T22" s="229" t="s">
        <v>106</v>
      </c>
      <c r="U22" s="229">
        <v>9.6000000000000002E-2</v>
      </c>
      <c r="V22" s="229">
        <f>ROUND(E22*U22,2)</f>
        <v>24.1</v>
      </c>
      <c r="W22" s="229"/>
      <c r="X22" s="229" t="s">
        <v>107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108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/>
      <c r="B23" s="228"/>
      <c r="C23" s="255" t="s">
        <v>318</v>
      </c>
      <c r="D23" s="231"/>
      <c r="E23" s="232">
        <v>220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10"/>
      <c r="Z23" s="210"/>
      <c r="AA23" s="210"/>
      <c r="AB23" s="210"/>
      <c r="AC23" s="210"/>
      <c r="AD23" s="210"/>
      <c r="AE23" s="210"/>
      <c r="AF23" s="210"/>
      <c r="AG23" s="210" t="s">
        <v>110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27"/>
      <c r="B24" s="228"/>
      <c r="C24" s="255" t="s">
        <v>319</v>
      </c>
      <c r="D24" s="231"/>
      <c r="E24" s="232">
        <v>7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10"/>
      <c r="Z24" s="210"/>
      <c r="AA24" s="210"/>
      <c r="AB24" s="210"/>
      <c r="AC24" s="210"/>
      <c r="AD24" s="210"/>
      <c r="AE24" s="210"/>
      <c r="AF24" s="210"/>
      <c r="AG24" s="210" t="s">
        <v>110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320</v>
      </c>
      <c r="D25" s="231"/>
      <c r="E25" s="232">
        <v>24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6">
        <v>11</v>
      </c>
      <c r="B26" s="247" t="s">
        <v>144</v>
      </c>
      <c r="C26" s="256" t="s">
        <v>145</v>
      </c>
      <c r="D26" s="248" t="s">
        <v>131</v>
      </c>
      <c r="E26" s="249">
        <v>35.39</v>
      </c>
      <c r="F26" s="250"/>
      <c r="G26" s="251">
        <f>ROUND(E26*F26,2)</f>
        <v>0</v>
      </c>
      <c r="H26" s="230"/>
      <c r="I26" s="229">
        <f>ROUND(E26*H26,2)</f>
        <v>0</v>
      </c>
      <c r="J26" s="230"/>
      <c r="K26" s="229">
        <f>ROUND(E26*J26,2)</f>
        <v>0</v>
      </c>
      <c r="L26" s="229">
        <v>21</v>
      </c>
      <c r="M26" s="229">
        <f>G26*(1+L26/100)</f>
        <v>0</v>
      </c>
      <c r="N26" s="229">
        <v>0</v>
      </c>
      <c r="O26" s="229">
        <f>ROUND(E26*N26,2)</f>
        <v>0</v>
      </c>
      <c r="P26" s="229">
        <v>0</v>
      </c>
      <c r="Q26" s="229">
        <f>ROUND(E26*P26,2)</f>
        <v>0</v>
      </c>
      <c r="R26" s="229"/>
      <c r="S26" s="229" t="s">
        <v>106</v>
      </c>
      <c r="T26" s="229" t="s">
        <v>106</v>
      </c>
      <c r="U26" s="229">
        <v>0</v>
      </c>
      <c r="V26" s="229">
        <f>ROUND(E26*U26,2)</f>
        <v>0</v>
      </c>
      <c r="W26" s="229"/>
      <c r="X26" s="229" t="s">
        <v>107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34" t="s">
        <v>101</v>
      </c>
      <c r="B27" s="235" t="s">
        <v>55</v>
      </c>
      <c r="C27" s="253" t="s">
        <v>66</v>
      </c>
      <c r="D27" s="236"/>
      <c r="E27" s="237"/>
      <c r="F27" s="238"/>
      <c r="G27" s="239">
        <f>SUMIF(AG28:AG52,"&lt;&gt;NOR",G28:G52)</f>
        <v>0</v>
      </c>
      <c r="H27" s="233"/>
      <c r="I27" s="233">
        <f>SUM(I28:I52)</f>
        <v>0</v>
      </c>
      <c r="J27" s="233"/>
      <c r="K27" s="233">
        <f>SUM(K28:K52)</f>
        <v>0</v>
      </c>
      <c r="L27" s="233"/>
      <c r="M27" s="233">
        <f>SUM(M28:M52)</f>
        <v>0</v>
      </c>
      <c r="N27" s="233"/>
      <c r="O27" s="233">
        <f>SUM(O28:O52)</f>
        <v>164.12</v>
      </c>
      <c r="P27" s="233"/>
      <c r="Q27" s="233">
        <f>SUM(Q28:Q52)</f>
        <v>0</v>
      </c>
      <c r="R27" s="233"/>
      <c r="S27" s="233"/>
      <c r="T27" s="233"/>
      <c r="U27" s="233"/>
      <c r="V27" s="233">
        <f>SUM(V28:V52)</f>
        <v>141.10999999999999</v>
      </c>
      <c r="W27" s="233"/>
      <c r="X27" s="233"/>
      <c r="AG27" t="s">
        <v>102</v>
      </c>
    </row>
    <row r="28" spans="1:60" ht="22.5" outlineLevel="1" x14ac:dyDescent="0.2">
      <c r="A28" s="240">
        <v>12</v>
      </c>
      <c r="B28" s="241" t="s">
        <v>146</v>
      </c>
      <c r="C28" s="254" t="s">
        <v>147</v>
      </c>
      <c r="D28" s="242" t="s">
        <v>105</v>
      </c>
      <c r="E28" s="243">
        <v>251</v>
      </c>
      <c r="F28" s="244"/>
      <c r="G28" s="245">
        <f>ROUND(E28*F28,2)</f>
        <v>0</v>
      </c>
      <c r="H28" s="230"/>
      <c r="I28" s="229">
        <f>ROUND(E28*H28,2)</f>
        <v>0</v>
      </c>
      <c r="J28" s="230"/>
      <c r="K28" s="229">
        <f>ROUND(E28*J28,2)</f>
        <v>0</v>
      </c>
      <c r="L28" s="229">
        <v>21</v>
      </c>
      <c r="M28" s="229">
        <f>G28*(1+L28/100)</f>
        <v>0</v>
      </c>
      <c r="N28" s="229">
        <v>0.378</v>
      </c>
      <c r="O28" s="229">
        <f>ROUND(E28*N28,2)</f>
        <v>94.88</v>
      </c>
      <c r="P28" s="229">
        <v>0</v>
      </c>
      <c r="Q28" s="229">
        <f>ROUND(E28*P28,2)</f>
        <v>0</v>
      </c>
      <c r="R28" s="229"/>
      <c r="S28" s="229" t="s">
        <v>106</v>
      </c>
      <c r="T28" s="229" t="s">
        <v>106</v>
      </c>
      <c r="U28" s="229">
        <v>2.5999999999999999E-2</v>
      </c>
      <c r="V28" s="229">
        <f>ROUND(E28*U28,2)</f>
        <v>6.53</v>
      </c>
      <c r="W28" s="229"/>
      <c r="X28" s="229" t="s">
        <v>107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108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/>
      <c r="B29" s="228"/>
      <c r="C29" s="255" t="s">
        <v>318</v>
      </c>
      <c r="D29" s="231"/>
      <c r="E29" s="232">
        <v>220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10"/>
      <c r="Z29" s="210"/>
      <c r="AA29" s="210"/>
      <c r="AB29" s="210"/>
      <c r="AC29" s="210"/>
      <c r="AD29" s="210"/>
      <c r="AE29" s="210"/>
      <c r="AF29" s="210"/>
      <c r="AG29" s="210" t="s">
        <v>110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7"/>
      <c r="B30" s="228"/>
      <c r="C30" s="255" t="s">
        <v>320</v>
      </c>
      <c r="D30" s="231"/>
      <c r="E30" s="232">
        <v>24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10"/>
      <c r="Z30" s="210"/>
      <c r="AA30" s="210"/>
      <c r="AB30" s="210"/>
      <c r="AC30" s="210"/>
      <c r="AD30" s="210"/>
      <c r="AE30" s="210"/>
      <c r="AF30" s="210"/>
      <c r="AG30" s="210" t="s">
        <v>110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319</v>
      </c>
      <c r="D31" s="231"/>
      <c r="E31" s="232">
        <v>7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13</v>
      </c>
      <c r="B32" s="241" t="s">
        <v>148</v>
      </c>
      <c r="C32" s="254" t="s">
        <v>149</v>
      </c>
      <c r="D32" s="242" t="s">
        <v>105</v>
      </c>
      <c r="E32" s="243">
        <v>31</v>
      </c>
      <c r="F32" s="244"/>
      <c r="G32" s="245">
        <f>ROUND(E32*F32,2)</f>
        <v>0</v>
      </c>
      <c r="H32" s="230"/>
      <c r="I32" s="229">
        <f>ROUND(E32*H32,2)</f>
        <v>0</v>
      </c>
      <c r="J32" s="230"/>
      <c r="K32" s="229">
        <f>ROUND(E32*J32,2)</f>
        <v>0</v>
      </c>
      <c r="L32" s="229">
        <v>21</v>
      </c>
      <c r="M32" s="229">
        <f>G32*(1+L32/100)</f>
        <v>0</v>
      </c>
      <c r="N32" s="229">
        <v>0.38041999999999998</v>
      </c>
      <c r="O32" s="229">
        <f>ROUND(E32*N32,2)</f>
        <v>11.79</v>
      </c>
      <c r="P32" s="229">
        <v>0</v>
      </c>
      <c r="Q32" s="229">
        <f>ROUND(E32*P32,2)</f>
        <v>0</v>
      </c>
      <c r="R32" s="229"/>
      <c r="S32" s="229" t="s">
        <v>106</v>
      </c>
      <c r="T32" s="229" t="s">
        <v>106</v>
      </c>
      <c r="U32" s="229">
        <v>0.151</v>
      </c>
      <c r="V32" s="229">
        <f>ROUND(E32*U32,2)</f>
        <v>4.68</v>
      </c>
      <c r="W32" s="229"/>
      <c r="X32" s="229" t="s">
        <v>107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7"/>
      <c r="B33" s="228"/>
      <c r="C33" s="255" t="s">
        <v>320</v>
      </c>
      <c r="D33" s="231"/>
      <c r="E33" s="232">
        <v>24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10"/>
      <c r="Z33" s="210"/>
      <c r="AA33" s="210"/>
      <c r="AB33" s="210"/>
      <c r="AC33" s="210"/>
      <c r="AD33" s="210"/>
      <c r="AE33" s="210"/>
      <c r="AF33" s="210"/>
      <c r="AG33" s="210" t="s">
        <v>110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5" t="s">
        <v>319</v>
      </c>
      <c r="D34" s="231"/>
      <c r="E34" s="232">
        <v>7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10"/>
      <c r="Z34" s="210"/>
      <c r="AA34" s="210"/>
      <c r="AB34" s="210"/>
      <c r="AC34" s="210"/>
      <c r="AD34" s="210"/>
      <c r="AE34" s="210"/>
      <c r="AF34" s="210"/>
      <c r="AG34" s="210" t="s">
        <v>110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14</v>
      </c>
      <c r="B35" s="241" t="s">
        <v>150</v>
      </c>
      <c r="C35" s="254" t="s">
        <v>151</v>
      </c>
      <c r="D35" s="242" t="s">
        <v>105</v>
      </c>
      <c r="E35" s="243">
        <v>36.9</v>
      </c>
      <c r="F35" s="244"/>
      <c r="G35" s="245">
        <f>ROUND(E35*F35,2)</f>
        <v>0</v>
      </c>
      <c r="H35" s="230"/>
      <c r="I35" s="229">
        <f>ROUND(E35*H35,2)</f>
        <v>0</v>
      </c>
      <c r="J35" s="230"/>
      <c r="K35" s="229">
        <f>ROUND(E35*J35,2)</f>
        <v>0</v>
      </c>
      <c r="L35" s="229">
        <v>21</v>
      </c>
      <c r="M35" s="229">
        <f>G35*(1+L35/100)</f>
        <v>0</v>
      </c>
      <c r="N35" s="229">
        <v>3.4000000000000002E-4</v>
      </c>
      <c r="O35" s="229">
        <f>ROUND(E35*N35,2)</f>
        <v>0.01</v>
      </c>
      <c r="P35" s="229">
        <v>0</v>
      </c>
      <c r="Q35" s="229">
        <f>ROUND(E35*P35,2)</f>
        <v>0</v>
      </c>
      <c r="R35" s="229"/>
      <c r="S35" s="229" t="s">
        <v>106</v>
      </c>
      <c r="T35" s="229" t="s">
        <v>106</v>
      </c>
      <c r="U35" s="229">
        <v>8.0000000000000002E-3</v>
      </c>
      <c r="V35" s="229">
        <f>ROUND(E35*U35,2)</f>
        <v>0.3</v>
      </c>
      <c r="W35" s="229"/>
      <c r="X35" s="229" t="s">
        <v>107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108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5" t="s">
        <v>321</v>
      </c>
      <c r="D36" s="231"/>
      <c r="E36" s="232">
        <v>36.9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10"/>
      <c r="Z36" s="210"/>
      <c r="AA36" s="210"/>
      <c r="AB36" s="210"/>
      <c r="AC36" s="210"/>
      <c r="AD36" s="210"/>
      <c r="AE36" s="210"/>
      <c r="AF36" s="210"/>
      <c r="AG36" s="210" t="s">
        <v>110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6">
        <v>15</v>
      </c>
      <c r="B37" s="247" t="s">
        <v>152</v>
      </c>
      <c r="C37" s="256" t="s">
        <v>153</v>
      </c>
      <c r="D37" s="248" t="s">
        <v>105</v>
      </c>
      <c r="E37" s="249">
        <v>36.9</v>
      </c>
      <c r="F37" s="250"/>
      <c r="G37" s="251">
        <f>ROUND(E37*F37,2)</f>
        <v>0</v>
      </c>
      <c r="H37" s="230"/>
      <c r="I37" s="229">
        <f>ROUND(E37*H37,2)</f>
        <v>0</v>
      </c>
      <c r="J37" s="230"/>
      <c r="K37" s="229">
        <f>ROUND(E37*J37,2)</f>
        <v>0</v>
      </c>
      <c r="L37" s="229">
        <v>21</v>
      </c>
      <c r="M37" s="229">
        <f>G37*(1+L37/100)</f>
        <v>0</v>
      </c>
      <c r="N37" s="229">
        <v>0.12966</v>
      </c>
      <c r="O37" s="229">
        <f>ROUND(E37*N37,2)</f>
        <v>4.78</v>
      </c>
      <c r="P37" s="229">
        <v>0</v>
      </c>
      <c r="Q37" s="229">
        <f>ROUND(E37*P37,2)</f>
        <v>0</v>
      </c>
      <c r="R37" s="229"/>
      <c r="S37" s="229" t="s">
        <v>106</v>
      </c>
      <c r="T37" s="229" t="s">
        <v>106</v>
      </c>
      <c r="U37" s="229">
        <v>7.1999999999999995E-2</v>
      </c>
      <c r="V37" s="229">
        <f>ROUND(E37*U37,2)</f>
        <v>2.66</v>
      </c>
      <c r="W37" s="229"/>
      <c r="X37" s="229" t="s">
        <v>107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16</v>
      </c>
      <c r="B38" s="241" t="s">
        <v>155</v>
      </c>
      <c r="C38" s="254" t="s">
        <v>156</v>
      </c>
      <c r="D38" s="242" t="s">
        <v>105</v>
      </c>
      <c r="E38" s="243">
        <v>220</v>
      </c>
      <c r="F38" s="244"/>
      <c r="G38" s="245">
        <f>ROUND(E38*F38,2)</f>
        <v>0</v>
      </c>
      <c r="H38" s="230"/>
      <c r="I38" s="229">
        <f>ROUND(E38*H38,2)</f>
        <v>0</v>
      </c>
      <c r="J38" s="230"/>
      <c r="K38" s="229">
        <f>ROUND(E38*J38,2)</f>
        <v>0</v>
      </c>
      <c r="L38" s="229">
        <v>21</v>
      </c>
      <c r="M38" s="229">
        <f>G38*(1+L38/100)</f>
        <v>0</v>
      </c>
      <c r="N38" s="229">
        <v>7.3899999999999993E-2</v>
      </c>
      <c r="O38" s="229">
        <f>ROUND(E38*N38,2)</f>
        <v>16.260000000000002</v>
      </c>
      <c r="P38" s="229">
        <v>0</v>
      </c>
      <c r="Q38" s="229">
        <f>ROUND(E38*P38,2)</f>
        <v>0</v>
      </c>
      <c r="R38" s="229"/>
      <c r="S38" s="229" t="s">
        <v>106</v>
      </c>
      <c r="T38" s="229" t="s">
        <v>106</v>
      </c>
      <c r="U38" s="229">
        <v>0.45200000000000001</v>
      </c>
      <c r="V38" s="229">
        <f>ROUND(E38*U38,2)</f>
        <v>99.44</v>
      </c>
      <c r="W38" s="229"/>
      <c r="X38" s="229" t="s">
        <v>107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108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27"/>
      <c r="B39" s="228"/>
      <c r="C39" s="255" t="s">
        <v>318</v>
      </c>
      <c r="D39" s="231"/>
      <c r="E39" s="232">
        <v>220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10"/>
      <c r="Z39" s="210"/>
      <c r="AA39" s="210"/>
      <c r="AB39" s="210"/>
      <c r="AC39" s="210"/>
      <c r="AD39" s="210"/>
      <c r="AE39" s="210"/>
      <c r="AF39" s="210"/>
      <c r="AG39" s="210" t="s">
        <v>110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0">
        <v>17</v>
      </c>
      <c r="B40" s="241" t="s">
        <v>157</v>
      </c>
      <c r="C40" s="254" t="s">
        <v>158</v>
      </c>
      <c r="D40" s="242" t="s">
        <v>105</v>
      </c>
      <c r="E40" s="243">
        <v>24</v>
      </c>
      <c r="F40" s="244"/>
      <c r="G40" s="245">
        <f>ROUND(E40*F40,2)</f>
        <v>0</v>
      </c>
      <c r="H40" s="230"/>
      <c r="I40" s="229">
        <f>ROUND(E40*H40,2)</f>
        <v>0</v>
      </c>
      <c r="J40" s="230"/>
      <c r="K40" s="229">
        <f>ROUND(E40*J40,2)</f>
        <v>0</v>
      </c>
      <c r="L40" s="229">
        <v>21</v>
      </c>
      <c r="M40" s="229">
        <f>G40*(1+L40/100)</f>
        <v>0</v>
      </c>
      <c r="N40" s="229">
        <v>7.3899999999999993E-2</v>
      </c>
      <c r="O40" s="229">
        <f>ROUND(E40*N40,2)</f>
        <v>1.77</v>
      </c>
      <c r="P40" s="229">
        <v>0</v>
      </c>
      <c r="Q40" s="229">
        <f>ROUND(E40*P40,2)</f>
        <v>0</v>
      </c>
      <c r="R40" s="229"/>
      <c r="S40" s="229" t="s">
        <v>106</v>
      </c>
      <c r="T40" s="229" t="s">
        <v>106</v>
      </c>
      <c r="U40" s="229">
        <v>0.47799999999999998</v>
      </c>
      <c r="V40" s="229">
        <f>ROUND(E40*U40,2)</f>
        <v>11.47</v>
      </c>
      <c r="W40" s="229"/>
      <c r="X40" s="229" t="s">
        <v>107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108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/>
      <c r="B41" s="228"/>
      <c r="C41" s="255" t="s">
        <v>320</v>
      </c>
      <c r="D41" s="231"/>
      <c r="E41" s="232">
        <v>24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10"/>
      <c r="Z41" s="210"/>
      <c r="AA41" s="210"/>
      <c r="AB41" s="210"/>
      <c r="AC41" s="210"/>
      <c r="AD41" s="210"/>
      <c r="AE41" s="210"/>
      <c r="AF41" s="210"/>
      <c r="AG41" s="210" t="s">
        <v>110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18</v>
      </c>
      <c r="B42" s="241" t="s">
        <v>159</v>
      </c>
      <c r="C42" s="254" t="s">
        <v>160</v>
      </c>
      <c r="D42" s="242" t="s">
        <v>124</v>
      </c>
      <c r="E42" s="243">
        <v>23.9</v>
      </c>
      <c r="F42" s="244"/>
      <c r="G42" s="245">
        <f>ROUND(E42*F42,2)</f>
        <v>0</v>
      </c>
      <c r="H42" s="230"/>
      <c r="I42" s="229">
        <f>ROUND(E42*H42,2)</f>
        <v>0</v>
      </c>
      <c r="J42" s="230"/>
      <c r="K42" s="229">
        <f>ROUND(E42*J42,2)</f>
        <v>0</v>
      </c>
      <c r="L42" s="229">
        <v>21</v>
      </c>
      <c r="M42" s="229">
        <f>G42*(1+L42/100)</f>
        <v>0</v>
      </c>
      <c r="N42" s="229">
        <v>3.3E-4</v>
      </c>
      <c r="O42" s="229">
        <f>ROUND(E42*N42,2)</f>
        <v>0.01</v>
      </c>
      <c r="P42" s="229">
        <v>0</v>
      </c>
      <c r="Q42" s="229">
        <f>ROUND(E42*P42,2)</f>
        <v>0</v>
      </c>
      <c r="R42" s="229"/>
      <c r="S42" s="229" t="s">
        <v>106</v>
      </c>
      <c r="T42" s="229" t="s">
        <v>106</v>
      </c>
      <c r="U42" s="229">
        <v>0.41</v>
      </c>
      <c r="V42" s="229">
        <f>ROUND(E42*U42,2)</f>
        <v>9.8000000000000007</v>
      </c>
      <c r="W42" s="229"/>
      <c r="X42" s="229" t="s">
        <v>107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108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27"/>
      <c r="B43" s="228"/>
      <c r="C43" s="255" t="s">
        <v>322</v>
      </c>
      <c r="D43" s="231"/>
      <c r="E43" s="232">
        <v>23.9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10"/>
      <c r="Z43" s="210"/>
      <c r="AA43" s="210"/>
      <c r="AB43" s="210"/>
      <c r="AC43" s="210"/>
      <c r="AD43" s="210"/>
      <c r="AE43" s="210"/>
      <c r="AF43" s="210"/>
      <c r="AG43" s="210" t="s">
        <v>110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0">
        <v>19</v>
      </c>
      <c r="B44" s="241" t="s">
        <v>163</v>
      </c>
      <c r="C44" s="254" t="s">
        <v>164</v>
      </c>
      <c r="D44" s="242" t="s">
        <v>124</v>
      </c>
      <c r="E44" s="243">
        <v>5.4</v>
      </c>
      <c r="F44" s="244"/>
      <c r="G44" s="245">
        <f>ROUND(E44*F44,2)</f>
        <v>0</v>
      </c>
      <c r="H44" s="230"/>
      <c r="I44" s="229">
        <f>ROUND(E44*H44,2)</f>
        <v>0</v>
      </c>
      <c r="J44" s="230"/>
      <c r="K44" s="229">
        <f>ROUND(E44*J44,2)</f>
        <v>0</v>
      </c>
      <c r="L44" s="229">
        <v>21</v>
      </c>
      <c r="M44" s="229">
        <f>G44*(1+L44/100)</f>
        <v>0</v>
      </c>
      <c r="N44" s="229">
        <v>3.6000000000000002E-4</v>
      </c>
      <c r="O44" s="229">
        <f>ROUND(E44*N44,2)</f>
        <v>0</v>
      </c>
      <c r="P44" s="229">
        <v>0</v>
      </c>
      <c r="Q44" s="229">
        <f>ROUND(E44*P44,2)</f>
        <v>0</v>
      </c>
      <c r="R44" s="229"/>
      <c r="S44" s="229" t="s">
        <v>106</v>
      </c>
      <c r="T44" s="229" t="s">
        <v>106</v>
      </c>
      <c r="U44" s="229">
        <v>0.43</v>
      </c>
      <c r="V44" s="229">
        <f>ROUND(E44*U44,2)</f>
        <v>2.3199999999999998</v>
      </c>
      <c r="W44" s="229"/>
      <c r="X44" s="229" t="s">
        <v>107</v>
      </c>
      <c r="Y44" s="210"/>
      <c r="Z44" s="210"/>
      <c r="AA44" s="210"/>
      <c r="AB44" s="210"/>
      <c r="AC44" s="210"/>
      <c r="AD44" s="210"/>
      <c r="AE44" s="210"/>
      <c r="AF44" s="210"/>
      <c r="AG44" s="210" t="s">
        <v>108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/>
      <c r="B45" s="228"/>
      <c r="C45" s="255" t="s">
        <v>323</v>
      </c>
      <c r="D45" s="231"/>
      <c r="E45" s="232">
        <v>5.4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10"/>
      <c r="Z45" s="210"/>
      <c r="AA45" s="210"/>
      <c r="AB45" s="210"/>
      <c r="AC45" s="210"/>
      <c r="AD45" s="210"/>
      <c r="AE45" s="210"/>
      <c r="AF45" s="210"/>
      <c r="AG45" s="210" t="s">
        <v>110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6">
        <v>20</v>
      </c>
      <c r="B46" s="247" t="s">
        <v>166</v>
      </c>
      <c r="C46" s="256" t="s">
        <v>167</v>
      </c>
      <c r="D46" s="248" t="s">
        <v>105</v>
      </c>
      <c r="E46" s="249">
        <v>7</v>
      </c>
      <c r="F46" s="250"/>
      <c r="G46" s="251">
        <f>ROUND(E46*F46,2)</f>
        <v>0</v>
      </c>
      <c r="H46" s="230"/>
      <c r="I46" s="229">
        <f>ROUND(E46*H46,2)</f>
        <v>0</v>
      </c>
      <c r="J46" s="230"/>
      <c r="K46" s="229">
        <f>ROUND(E46*J46,2)</f>
        <v>0</v>
      </c>
      <c r="L46" s="229">
        <v>21</v>
      </c>
      <c r="M46" s="229">
        <f>G46*(1+L46/100)</f>
        <v>0</v>
      </c>
      <c r="N46" s="229">
        <v>7.3899999999999993E-2</v>
      </c>
      <c r="O46" s="229">
        <f>ROUND(E46*N46,2)</f>
        <v>0.52</v>
      </c>
      <c r="P46" s="229">
        <v>0</v>
      </c>
      <c r="Q46" s="229">
        <f>ROUND(E46*P46,2)</f>
        <v>0</v>
      </c>
      <c r="R46" s="229"/>
      <c r="S46" s="229" t="s">
        <v>106</v>
      </c>
      <c r="T46" s="229" t="s">
        <v>106</v>
      </c>
      <c r="U46" s="229">
        <v>0.55800000000000005</v>
      </c>
      <c r="V46" s="229">
        <f>ROUND(E46*U46,2)</f>
        <v>3.91</v>
      </c>
      <c r="W46" s="229"/>
      <c r="X46" s="229" t="s">
        <v>107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21</v>
      </c>
      <c r="B47" s="241" t="s">
        <v>169</v>
      </c>
      <c r="C47" s="254" t="s">
        <v>170</v>
      </c>
      <c r="D47" s="242" t="s">
        <v>105</v>
      </c>
      <c r="E47" s="243">
        <v>222.2</v>
      </c>
      <c r="F47" s="244"/>
      <c r="G47" s="245">
        <f>ROUND(E47*F47,2)</f>
        <v>0</v>
      </c>
      <c r="H47" s="230"/>
      <c r="I47" s="229">
        <f>ROUND(E47*H47,2)</f>
        <v>0</v>
      </c>
      <c r="J47" s="230"/>
      <c r="K47" s="229">
        <f>ROUND(E47*J47,2)</f>
        <v>0</v>
      </c>
      <c r="L47" s="229">
        <v>21</v>
      </c>
      <c r="M47" s="229">
        <f>G47*(1+L47/100)</f>
        <v>0</v>
      </c>
      <c r="N47" s="229">
        <v>0.129</v>
      </c>
      <c r="O47" s="229">
        <f>ROUND(E47*N47,2)</f>
        <v>28.66</v>
      </c>
      <c r="P47" s="229">
        <v>0</v>
      </c>
      <c r="Q47" s="229">
        <f>ROUND(E47*P47,2)</f>
        <v>0</v>
      </c>
      <c r="R47" s="229" t="s">
        <v>171</v>
      </c>
      <c r="S47" s="229" t="s">
        <v>106</v>
      </c>
      <c r="T47" s="229" t="s">
        <v>106</v>
      </c>
      <c r="U47" s="229">
        <v>0</v>
      </c>
      <c r="V47" s="229">
        <f>ROUND(E47*U47,2)</f>
        <v>0</v>
      </c>
      <c r="W47" s="229"/>
      <c r="X47" s="229" t="s">
        <v>172</v>
      </c>
      <c r="Y47" s="210"/>
      <c r="Z47" s="210"/>
      <c r="AA47" s="210"/>
      <c r="AB47" s="210"/>
      <c r="AC47" s="210"/>
      <c r="AD47" s="210"/>
      <c r="AE47" s="210"/>
      <c r="AF47" s="210"/>
      <c r="AG47" s="210" t="s">
        <v>173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27"/>
      <c r="B48" s="228"/>
      <c r="C48" s="255" t="s">
        <v>324</v>
      </c>
      <c r="D48" s="231"/>
      <c r="E48" s="232">
        <v>222.2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10"/>
      <c r="Z48" s="210"/>
      <c r="AA48" s="210"/>
      <c r="AB48" s="210"/>
      <c r="AC48" s="210"/>
      <c r="AD48" s="210"/>
      <c r="AE48" s="210"/>
      <c r="AF48" s="210"/>
      <c r="AG48" s="210" t="s">
        <v>110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40">
        <v>22</v>
      </c>
      <c r="B49" s="241" t="s">
        <v>175</v>
      </c>
      <c r="C49" s="254" t="s">
        <v>176</v>
      </c>
      <c r="D49" s="242" t="s">
        <v>105</v>
      </c>
      <c r="E49" s="243">
        <v>7.07</v>
      </c>
      <c r="F49" s="244"/>
      <c r="G49" s="245">
        <f>ROUND(E49*F49,2)</f>
        <v>0</v>
      </c>
      <c r="H49" s="230"/>
      <c r="I49" s="229">
        <f>ROUND(E49*H49,2)</f>
        <v>0</v>
      </c>
      <c r="J49" s="230"/>
      <c r="K49" s="229">
        <f>ROUND(E49*J49,2)</f>
        <v>0</v>
      </c>
      <c r="L49" s="229">
        <v>21</v>
      </c>
      <c r="M49" s="229">
        <f>G49*(1+L49/100)</f>
        <v>0</v>
      </c>
      <c r="N49" s="229">
        <v>0.17824000000000001</v>
      </c>
      <c r="O49" s="229">
        <f>ROUND(E49*N49,2)</f>
        <v>1.26</v>
      </c>
      <c r="P49" s="229">
        <v>0</v>
      </c>
      <c r="Q49" s="229">
        <f>ROUND(E49*P49,2)</f>
        <v>0</v>
      </c>
      <c r="R49" s="229" t="s">
        <v>171</v>
      </c>
      <c r="S49" s="229" t="s">
        <v>106</v>
      </c>
      <c r="T49" s="229" t="s">
        <v>106</v>
      </c>
      <c r="U49" s="229">
        <v>0</v>
      </c>
      <c r="V49" s="229">
        <f>ROUND(E49*U49,2)</f>
        <v>0</v>
      </c>
      <c r="W49" s="229"/>
      <c r="X49" s="229" t="s">
        <v>172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173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325</v>
      </c>
      <c r="D50" s="231"/>
      <c r="E50" s="232">
        <v>7.07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0">
        <v>23</v>
      </c>
      <c r="B51" s="241" t="s">
        <v>178</v>
      </c>
      <c r="C51" s="254" t="s">
        <v>179</v>
      </c>
      <c r="D51" s="242" t="s">
        <v>105</v>
      </c>
      <c r="E51" s="243">
        <v>24.24</v>
      </c>
      <c r="F51" s="244"/>
      <c r="G51" s="245">
        <f>ROUND(E51*F51,2)</f>
        <v>0</v>
      </c>
      <c r="H51" s="230"/>
      <c r="I51" s="229">
        <f>ROUND(E51*H51,2)</f>
        <v>0</v>
      </c>
      <c r="J51" s="230"/>
      <c r="K51" s="229">
        <f>ROUND(E51*J51,2)</f>
        <v>0</v>
      </c>
      <c r="L51" s="229">
        <v>21</v>
      </c>
      <c r="M51" s="229">
        <f>G51*(1+L51/100)</f>
        <v>0</v>
      </c>
      <c r="N51" s="229">
        <v>0.17244999999999999</v>
      </c>
      <c r="O51" s="229">
        <f>ROUND(E51*N51,2)</f>
        <v>4.18</v>
      </c>
      <c r="P51" s="229">
        <v>0</v>
      </c>
      <c r="Q51" s="229">
        <f>ROUND(E51*P51,2)</f>
        <v>0</v>
      </c>
      <c r="R51" s="229" t="s">
        <v>171</v>
      </c>
      <c r="S51" s="229" t="s">
        <v>106</v>
      </c>
      <c r="T51" s="229" t="s">
        <v>106</v>
      </c>
      <c r="U51" s="229">
        <v>0</v>
      </c>
      <c r="V51" s="229">
        <f>ROUND(E51*U51,2)</f>
        <v>0</v>
      </c>
      <c r="W51" s="229"/>
      <c r="X51" s="229" t="s">
        <v>172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173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27"/>
      <c r="B52" s="228"/>
      <c r="C52" s="255" t="s">
        <v>326</v>
      </c>
      <c r="D52" s="231"/>
      <c r="E52" s="232">
        <v>24.24</v>
      </c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10"/>
      <c r="Z52" s="210"/>
      <c r="AA52" s="210"/>
      <c r="AB52" s="210"/>
      <c r="AC52" s="210"/>
      <c r="AD52" s="210"/>
      <c r="AE52" s="210"/>
      <c r="AF52" s="210"/>
      <c r="AG52" s="210" t="s">
        <v>110</v>
      </c>
      <c r="AH52" s="210">
        <v>0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x14ac:dyDescent="0.2">
      <c r="A53" s="234" t="s">
        <v>101</v>
      </c>
      <c r="B53" s="235" t="s">
        <v>67</v>
      </c>
      <c r="C53" s="253" t="s">
        <v>68</v>
      </c>
      <c r="D53" s="236"/>
      <c r="E53" s="237"/>
      <c r="F53" s="238"/>
      <c r="G53" s="239">
        <f>SUMIF(AG54:AG71,"&lt;&gt;NOR",G54:G71)</f>
        <v>0</v>
      </c>
      <c r="H53" s="233"/>
      <c r="I53" s="233">
        <f>SUM(I54:I71)</f>
        <v>0</v>
      </c>
      <c r="J53" s="233"/>
      <c r="K53" s="233">
        <f>SUM(K54:K71)</f>
        <v>0</v>
      </c>
      <c r="L53" s="233"/>
      <c r="M53" s="233">
        <f>SUM(M54:M71)</f>
        <v>0</v>
      </c>
      <c r="N53" s="233"/>
      <c r="O53" s="233">
        <f>SUM(O54:O71)</f>
        <v>94.38</v>
      </c>
      <c r="P53" s="233"/>
      <c r="Q53" s="233">
        <f>SUM(Q54:Q71)</f>
        <v>0</v>
      </c>
      <c r="R53" s="233"/>
      <c r="S53" s="233"/>
      <c r="T53" s="233"/>
      <c r="U53" s="233"/>
      <c r="V53" s="233">
        <f>SUM(V54:V71)</f>
        <v>113.79</v>
      </c>
      <c r="W53" s="233"/>
      <c r="X53" s="233"/>
      <c r="AG53" t="s">
        <v>102</v>
      </c>
    </row>
    <row r="54" spans="1:60" outlineLevel="1" x14ac:dyDescent="0.2">
      <c r="A54" s="240">
        <v>24</v>
      </c>
      <c r="B54" s="241" t="s">
        <v>186</v>
      </c>
      <c r="C54" s="254" t="s">
        <v>187</v>
      </c>
      <c r="D54" s="242" t="s">
        <v>124</v>
      </c>
      <c r="E54" s="243">
        <v>291.5</v>
      </c>
      <c r="F54" s="244"/>
      <c r="G54" s="245">
        <f>ROUND(E54*F54,2)</f>
        <v>0</v>
      </c>
      <c r="H54" s="230"/>
      <c r="I54" s="229">
        <f>ROUND(E54*H54,2)</f>
        <v>0</v>
      </c>
      <c r="J54" s="230"/>
      <c r="K54" s="229">
        <f>ROUND(E54*J54,2)</f>
        <v>0</v>
      </c>
      <c r="L54" s="229">
        <v>21</v>
      </c>
      <c r="M54" s="229">
        <f>G54*(1+L54/100)</f>
        <v>0</v>
      </c>
      <c r="N54" s="229">
        <v>0.188</v>
      </c>
      <c r="O54" s="229">
        <f>ROUND(E54*N54,2)</f>
        <v>54.8</v>
      </c>
      <c r="P54" s="229">
        <v>0</v>
      </c>
      <c r="Q54" s="229">
        <f>ROUND(E54*P54,2)</f>
        <v>0</v>
      </c>
      <c r="R54" s="229"/>
      <c r="S54" s="229" t="s">
        <v>106</v>
      </c>
      <c r="T54" s="229" t="s">
        <v>106</v>
      </c>
      <c r="U54" s="229">
        <v>0.27200000000000002</v>
      </c>
      <c r="V54" s="229">
        <f>ROUND(E54*U54,2)</f>
        <v>79.290000000000006</v>
      </c>
      <c r="W54" s="229"/>
      <c r="X54" s="229" t="s">
        <v>107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108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7"/>
      <c r="B55" s="228"/>
      <c r="C55" s="255" t="s">
        <v>327</v>
      </c>
      <c r="D55" s="231"/>
      <c r="E55" s="232">
        <v>107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10"/>
      <c r="Z55" s="210"/>
      <c r="AA55" s="210"/>
      <c r="AB55" s="210"/>
      <c r="AC55" s="210"/>
      <c r="AD55" s="210"/>
      <c r="AE55" s="210"/>
      <c r="AF55" s="210"/>
      <c r="AG55" s="210" t="s">
        <v>110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/>
      <c r="B56" s="228"/>
      <c r="C56" s="255" t="s">
        <v>328</v>
      </c>
      <c r="D56" s="231"/>
      <c r="E56" s="232">
        <v>161.5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10"/>
      <c r="Z56" s="210"/>
      <c r="AA56" s="210"/>
      <c r="AB56" s="210"/>
      <c r="AC56" s="210"/>
      <c r="AD56" s="210"/>
      <c r="AE56" s="210"/>
      <c r="AF56" s="210"/>
      <c r="AG56" s="210" t="s">
        <v>110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27"/>
      <c r="B57" s="228"/>
      <c r="C57" s="255" t="s">
        <v>329</v>
      </c>
      <c r="D57" s="231"/>
      <c r="E57" s="232">
        <v>13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10"/>
      <c r="Z57" s="210"/>
      <c r="AA57" s="210"/>
      <c r="AB57" s="210"/>
      <c r="AC57" s="210"/>
      <c r="AD57" s="210"/>
      <c r="AE57" s="210"/>
      <c r="AF57" s="210"/>
      <c r="AG57" s="210" t="s">
        <v>110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/>
      <c r="B58" s="228"/>
      <c r="C58" s="255" t="s">
        <v>330</v>
      </c>
      <c r="D58" s="231"/>
      <c r="E58" s="232">
        <v>10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10"/>
      <c r="Z58" s="210"/>
      <c r="AA58" s="210"/>
      <c r="AB58" s="210"/>
      <c r="AC58" s="210"/>
      <c r="AD58" s="210"/>
      <c r="AE58" s="210"/>
      <c r="AF58" s="210"/>
      <c r="AG58" s="210" t="s">
        <v>110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0">
        <v>25</v>
      </c>
      <c r="B59" s="241" t="s">
        <v>192</v>
      </c>
      <c r="C59" s="254" t="s">
        <v>193</v>
      </c>
      <c r="D59" s="242" t="s">
        <v>131</v>
      </c>
      <c r="E59" s="243">
        <v>7.2874999999999996</v>
      </c>
      <c r="F59" s="244"/>
      <c r="G59" s="245">
        <f>ROUND(E59*F59,2)</f>
        <v>0</v>
      </c>
      <c r="H59" s="230"/>
      <c r="I59" s="229">
        <f>ROUND(E59*H59,2)</f>
        <v>0</v>
      </c>
      <c r="J59" s="230"/>
      <c r="K59" s="229">
        <f>ROUND(E59*J59,2)</f>
        <v>0</v>
      </c>
      <c r="L59" s="229">
        <v>21</v>
      </c>
      <c r="M59" s="229">
        <f>G59*(1+L59/100)</f>
        <v>0</v>
      </c>
      <c r="N59" s="229">
        <v>2.5249999999999999</v>
      </c>
      <c r="O59" s="229">
        <f>ROUND(E59*N59,2)</f>
        <v>18.399999999999999</v>
      </c>
      <c r="P59" s="229">
        <v>0</v>
      </c>
      <c r="Q59" s="229">
        <f>ROUND(E59*P59,2)</f>
        <v>0</v>
      </c>
      <c r="R59" s="229"/>
      <c r="S59" s="229" t="s">
        <v>106</v>
      </c>
      <c r="T59" s="229" t="s">
        <v>106</v>
      </c>
      <c r="U59" s="229">
        <v>1.4419999999999999</v>
      </c>
      <c r="V59" s="229">
        <f>ROUND(E59*U59,2)</f>
        <v>10.51</v>
      </c>
      <c r="W59" s="229"/>
      <c r="X59" s="229" t="s">
        <v>107</v>
      </c>
      <c r="Y59" s="210"/>
      <c r="Z59" s="210"/>
      <c r="AA59" s="210"/>
      <c r="AB59" s="210"/>
      <c r="AC59" s="210"/>
      <c r="AD59" s="210"/>
      <c r="AE59" s="210"/>
      <c r="AF59" s="210"/>
      <c r="AG59" s="210" t="s">
        <v>108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27"/>
      <c r="B60" s="228"/>
      <c r="C60" s="255" t="s">
        <v>331</v>
      </c>
      <c r="D60" s="231"/>
      <c r="E60" s="232">
        <v>7.2874999999999996</v>
      </c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10"/>
      <c r="Z60" s="210"/>
      <c r="AA60" s="210"/>
      <c r="AB60" s="210"/>
      <c r="AC60" s="210"/>
      <c r="AD60" s="210"/>
      <c r="AE60" s="210"/>
      <c r="AF60" s="210"/>
      <c r="AG60" s="210" t="s">
        <v>110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6">
        <v>26</v>
      </c>
      <c r="B61" s="247" t="s">
        <v>195</v>
      </c>
      <c r="C61" s="256" t="s">
        <v>196</v>
      </c>
      <c r="D61" s="248" t="s">
        <v>124</v>
      </c>
      <c r="E61" s="249">
        <v>184.5</v>
      </c>
      <c r="F61" s="250"/>
      <c r="G61" s="251">
        <f>ROUND(E61*F61,2)</f>
        <v>0</v>
      </c>
      <c r="H61" s="230"/>
      <c r="I61" s="229">
        <f>ROUND(E61*H61,2)</f>
        <v>0</v>
      </c>
      <c r="J61" s="230"/>
      <c r="K61" s="229">
        <f>ROUND(E61*J61,2)</f>
        <v>0</v>
      </c>
      <c r="L61" s="229">
        <v>21</v>
      </c>
      <c r="M61" s="229">
        <f>G61*(1+L61/100)</f>
        <v>0</v>
      </c>
      <c r="N61" s="229">
        <v>0</v>
      </c>
      <c r="O61" s="229">
        <f>ROUND(E61*N61,2)</f>
        <v>0</v>
      </c>
      <c r="P61" s="229">
        <v>0</v>
      </c>
      <c r="Q61" s="229">
        <f>ROUND(E61*P61,2)</f>
        <v>0</v>
      </c>
      <c r="R61" s="229"/>
      <c r="S61" s="229" t="s">
        <v>106</v>
      </c>
      <c r="T61" s="229" t="s">
        <v>106</v>
      </c>
      <c r="U61" s="229">
        <v>9.2999999999999999E-2</v>
      </c>
      <c r="V61" s="229">
        <f>ROUND(E61*U61,2)</f>
        <v>17.16</v>
      </c>
      <c r="W61" s="229"/>
      <c r="X61" s="229" t="s">
        <v>107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108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40">
        <v>27</v>
      </c>
      <c r="B62" s="241" t="s">
        <v>197</v>
      </c>
      <c r="C62" s="254" t="s">
        <v>198</v>
      </c>
      <c r="D62" s="242" t="s">
        <v>124</v>
      </c>
      <c r="E62" s="243">
        <v>184.5</v>
      </c>
      <c r="F62" s="244"/>
      <c r="G62" s="245">
        <f>ROUND(E62*F62,2)</f>
        <v>0</v>
      </c>
      <c r="H62" s="230"/>
      <c r="I62" s="229">
        <f>ROUND(E62*H62,2)</f>
        <v>0</v>
      </c>
      <c r="J62" s="230"/>
      <c r="K62" s="229">
        <f>ROUND(E62*J62,2)</f>
        <v>0</v>
      </c>
      <c r="L62" s="229">
        <v>21</v>
      </c>
      <c r="M62" s="229">
        <f>G62*(1+L62/100)</f>
        <v>0</v>
      </c>
      <c r="N62" s="229">
        <v>0</v>
      </c>
      <c r="O62" s="229">
        <f>ROUND(E62*N62,2)</f>
        <v>0</v>
      </c>
      <c r="P62" s="229">
        <v>0</v>
      </c>
      <c r="Q62" s="229">
        <f>ROUND(E62*P62,2)</f>
        <v>0</v>
      </c>
      <c r="R62" s="229"/>
      <c r="S62" s="229" t="s">
        <v>106</v>
      </c>
      <c r="T62" s="229" t="s">
        <v>106</v>
      </c>
      <c r="U62" s="229">
        <v>3.6999999999999998E-2</v>
      </c>
      <c r="V62" s="229">
        <f>ROUND(E62*U62,2)</f>
        <v>6.83</v>
      </c>
      <c r="W62" s="229"/>
      <c r="X62" s="229" t="s">
        <v>107</v>
      </c>
      <c r="Y62" s="210"/>
      <c r="Z62" s="210"/>
      <c r="AA62" s="210"/>
      <c r="AB62" s="210"/>
      <c r="AC62" s="210"/>
      <c r="AD62" s="210"/>
      <c r="AE62" s="210"/>
      <c r="AF62" s="210"/>
      <c r="AG62" s="210" t="s">
        <v>108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/>
      <c r="B63" s="228"/>
      <c r="C63" s="255" t="s">
        <v>332</v>
      </c>
      <c r="D63" s="231"/>
      <c r="E63" s="232">
        <v>184.5</v>
      </c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10"/>
      <c r="Z63" s="210"/>
      <c r="AA63" s="210"/>
      <c r="AB63" s="210"/>
      <c r="AC63" s="210"/>
      <c r="AD63" s="210"/>
      <c r="AE63" s="210"/>
      <c r="AF63" s="210"/>
      <c r="AG63" s="210" t="s">
        <v>110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40">
        <v>28</v>
      </c>
      <c r="B64" s="241" t="s">
        <v>201</v>
      </c>
      <c r="C64" s="254" t="s">
        <v>202</v>
      </c>
      <c r="D64" s="242" t="s">
        <v>203</v>
      </c>
      <c r="E64" s="243">
        <v>108.07</v>
      </c>
      <c r="F64" s="244"/>
      <c r="G64" s="245">
        <f>ROUND(E64*F64,2)</f>
        <v>0</v>
      </c>
      <c r="H64" s="230"/>
      <c r="I64" s="229">
        <f>ROUND(E64*H64,2)</f>
        <v>0</v>
      </c>
      <c r="J64" s="230"/>
      <c r="K64" s="229">
        <f>ROUND(E64*J64,2)</f>
        <v>0</v>
      </c>
      <c r="L64" s="229">
        <v>21</v>
      </c>
      <c r="M64" s="229">
        <f>G64*(1+L64/100)</f>
        <v>0</v>
      </c>
      <c r="N64" s="229">
        <v>0.06</v>
      </c>
      <c r="O64" s="229">
        <f>ROUND(E64*N64,2)</f>
        <v>6.48</v>
      </c>
      <c r="P64" s="229">
        <v>0</v>
      </c>
      <c r="Q64" s="229">
        <f>ROUND(E64*P64,2)</f>
        <v>0</v>
      </c>
      <c r="R64" s="229" t="s">
        <v>171</v>
      </c>
      <c r="S64" s="229" t="s">
        <v>106</v>
      </c>
      <c r="T64" s="229" t="s">
        <v>106</v>
      </c>
      <c r="U64" s="229">
        <v>0</v>
      </c>
      <c r="V64" s="229">
        <f>ROUND(E64*U64,2)</f>
        <v>0</v>
      </c>
      <c r="W64" s="229"/>
      <c r="X64" s="229" t="s">
        <v>172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173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7"/>
      <c r="B65" s="228"/>
      <c r="C65" s="255" t="s">
        <v>333</v>
      </c>
      <c r="D65" s="231"/>
      <c r="E65" s="232">
        <v>108.07</v>
      </c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10"/>
      <c r="Z65" s="210"/>
      <c r="AA65" s="210"/>
      <c r="AB65" s="210"/>
      <c r="AC65" s="210"/>
      <c r="AD65" s="210"/>
      <c r="AE65" s="210"/>
      <c r="AF65" s="210"/>
      <c r="AG65" s="210" t="s">
        <v>110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0">
        <v>29</v>
      </c>
      <c r="B66" s="241" t="s">
        <v>205</v>
      </c>
      <c r="C66" s="254" t="s">
        <v>206</v>
      </c>
      <c r="D66" s="242" t="s">
        <v>203</v>
      </c>
      <c r="E66" s="243">
        <v>163.11500000000001</v>
      </c>
      <c r="F66" s="244"/>
      <c r="G66" s="245">
        <f>ROUND(E66*F66,2)</f>
        <v>0</v>
      </c>
      <c r="H66" s="230"/>
      <c r="I66" s="229">
        <f>ROUND(E66*H66,2)</f>
        <v>0</v>
      </c>
      <c r="J66" s="230"/>
      <c r="K66" s="229">
        <f>ROUND(E66*J66,2)</f>
        <v>0</v>
      </c>
      <c r="L66" s="229">
        <v>21</v>
      </c>
      <c r="M66" s="229">
        <f>G66*(1+L66/100)</f>
        <v>0</v>
      </c>
      <c r="N66" s="229">
        <v>8.2100000000000006E-2</v>
      </c>
      <c r="O66" s="229">
        <f>ROUND(E66*N66,2)</f>
        <v>13.39</v>
      </c>
      <c r="P66" s="229">
        <v>0</v>
      </c>
      <c r="Q66" s="229">
        <f>ROUND(E66*P66,2)</f>
        <v>0</v>
      </c>
      <c r="R66" s="229" t="s">
        <v>171</v>
      </c>
      <c r="S66" s="229" t="s">
        <v>106</v>
      </c>
      <c r="T66" s="229" t="s">
        <v>106</v>
      </c>
      <c r="U66" s="229">
        <v>0</v>
      </c>
      <c r="V66" s="229">
        <f>ROUND(E66*U66,2)</f>
        <v>0</v>
      </c>
      <c r="W66" s="229"/>
      <c r="X66" s="229" t="s">
        <v>172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173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27"/>
      <c r="B67" s="228"/>
      <c r="C67" s="255" t="s">
        <v>334</v>
      </c>
      <c r="D67" s="231"/>
      <c r="E67" s="232">
        <v>163.11500000000001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10"/>
      <c r="Z67" s="210"/>
      <c r="AA67" s="210"/>
      <c r="AB67" s="210"/>
      <c r="AC67" s="210"/>
      <c r="AD67" s="210"/>
      <c r="AE67" s="210"/>
      <c r="AF67" s="210"/>
      <c r="AG67" s="210" t="s">
        <v>110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0">
        <v>30</v>
      </c>
      <c r="B68" s="241" t="s">
        <v>208</v>
      </c>
      <c r="C68" s="254" t="s">
        <v>209</v>
      </c>
      <c r="D68" s="242" t="s">
        <v>203</v>
      </c>
      <c r="E68" s="243">
        <v>13.13</v>
      </c>
      <c r="F68" s="244"/>
      <c r="G68" s="245">
        <f>ROUND(E68*F68,2)</f>
        <v>0</v>
      </c>
      <c r="H68" s="230"/>
      <c r="I68" s="229">
        <f>ROUND(E68*H68,2)</f>
        <v>0</v>
      </c>
      <c r="J68" s="230"/>
      <c r="K68" s="229">
        <f>ROUND(E68*J68,2)</f>
        <v>0</v>
      </c>
      <c r="L68" s="229">
        <v>21</v>
      </c>
      <c r="M68" s="229">
        <f>G68*(1+L68/100)</f>
        <v>0</v>
      </c>
      <c r="N68" s="229">
        <v>4.8300000000000003E-2</v>
      </c>
      <c r="O68" s="229">
        <f>ROUND(E68*N68,2)</f>
        <v>0.63</v>
      </c>
      <c r="P68" s="229">
        <v>0</v>
      </c>
      <c r="Q68" s="229">
        <f>ROUND(E68*P68,2)</f>
        <v>0</v>
      </c>
      <c r="R68" s="229" t="s">
        <v>171</v>
      </c>
      <c r="S68" s="229" t="s">
        <v>106</v>
      </c>
      <c r="T68" s="229" t="s">
        <v>106</v>
      </c>
      <c r="U68" s="229">
        <v>0</v>
      </c>
      <c r="V68" s="229">
        <f>ROUND(E68*U68,2)</f>
        <v>0</v>
      </c>
      <c r="W68" s="229"/>
      <c r="X68" s="229" t="s">
        <v>172</v>
      </c>
      <c r="Y68" s="210"/>
      <c r="Z68" s="210"/>
      <c r="AA68" s="210"/>
      <c r="AB68" s="210"/>
      <c r="AC68" s="210"/>
      <c r="AD68" s="210"/>
      <c r="AE68" s="210"/>
      <c r="AF68" s="210"/>
      <c r="AG68" s="210" t="s">
        <v>173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27"/>
      <c r="B69" s="228"/>
      <c r="C69" s="255" t="s">
        <v>335</v>
      </c>
      <c r="D69" s="231"/>
      <c r="E69" s="232">
        <v>13.13</v>
      </c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10"/>
      <c r="Z69" s="210"/>
      <c r="AA69" s="210"/>
      <c r="AB69" s="210"/>
      <c r="AC69" s="210"/>
      <c r="AD69" s="210"/>
      <c r="AE69" s="210"/>
      <c r="AF69" s="210"/>
      <c r="AG69" s="210" t="s">
        <v>110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40">
        <v>31</v>
      </c>
      <c r="B70" s="241" t="s">
        <v>211</v>
      </c>
      <c r="C70" s="254" t="s">
        <v>212</v>
      </c>
      <c r="D70" s="242" t="s">
        <v>203</v>
      </c>
      <c r="E70" s="243">
        <v>10.1</v>
      </c>
      <c r="F70" s="244"/>
      <c r="G70" s="245">
        <f>ROUND(E70*F70,2)</f>
        <v>0</v>
      </c>
      <c r="H70" s="230"/>
      <c r="I70" s="229">
        <f>ROUND(E70*H70,2)</f>
        <v>0</v>
      </c>
      <c r="J70" s="230"/>
      <c r="K70" s="229">
        <f>ROUND(E70*J70,2)</f>
        <v>0</v>
      </c>
      <c r="L70" s="229">
        <v>21</v>
      </c>
      <c r="M70" s="229">
        <f>G70*(1+L70/100)</f>
        <v>0</v>
      </c>
      <c r="N70" s="229">
        <v>6.7000000000000004E-2</v>
      </c>
      <c r="O70" s="229">
        <f>ROUND(E70*N70,2)</f>
        <v>0.68</v>
      </c>
      <c r="P70" s="229">
        <v>0</v>
      </c>
      <c r="Q70" s="229">
        <f>ROUND(E70*P70,2)</f>
        <v>0</v>
      </c>
      <c r="R70" s="229" t="s">
        <v>171</v>
      </c>
      <c r="S70" s="229" t="s">
        <v>106</v>
      </c>
      <c r="T70" s="229" t="s">
        <v>106</v>
      </c>
      <c r="U70" s="229">
        <v>0</v>
      </c>
      <c r="V70" s="229">
        <f>ROUND(E70*U70,2)</f>
        <v>0</v>
      </c>
      <c r="W70" s="229"/>
      <c r="X70" s="229" t="s">
        <v>172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173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27"/>
      <c r="B71" s="228"/>
      <c r="C71" s="255" t="s">
        <v>336</v>
      </c>
      <c r="D71" s="231"/>
      <c r="E71" s="232">
        <v>10.1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10"/>
      <c r="Z71" s="210"/>
      <c r="AA71" s="210"/>
      <c r="AB71" s="210"/>
      <c r="AC71" s="210"/>
      <c r="AD71" s="210"/>
      <c r="AE71" s="210"/>
      <c r="AF71" s="210"/>
      <c r="AG71" s="210" t="s">
        <v>110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x14ac:dyDescent="0.2">
      <c r="A72" s="234" t="s">
        <v>101</v>
      </c>
      <c r="B72" s="235" t="s">
        <v>69</v>
      </c>
      <c r="C72" s="253" t="s">
        <v>70</v>
      </c>
      <c r="D72" s="236"/>
      <c r="E72" s="237"/>
      <c r="F72" s="238"/>
      <c r="G72" s="239">
        <f>SUMIF(AG73:AG73,"&lt;&gt;NOR",G73:G73)</f>
        <v>0</v>
      </c>
      <c r="H72" s="233"/>
      <c r="I72" s="233">
        <f>SUM(I73:I73)</f>
        <v>0</v>
      </c>
      <c r="J72" s="233"/>
      <c r="K72" s="233">
        <f>SUM(K73:K73)</f>
        <v>0</v>
      </c>
      <c r="L72" s="233"/>
      <c r="M72" s="233">
        <f>SUM(M73:M73)</f>
        <v>0</v>
      </c>
      <c r="N72" s="233"/>
      <c r="O72" s="233">
        <f>SUM(O73:O73)</f>
        <v>0</v>
      </c>
      <c r="P72" s="233"/>
      <c r="Q72" s="233">
        <f>SUM(Q73:Q73)</f>
        <v>0</v>
      </c>
      <c r="R72" s="233"/>
      <c r="S72" s="233"/>
      <c r="T72" s="233"/>
      <c r="U72" s="233"/>
      <c r="V72" s="233">
        <f>SUM(V73:V73)</f>
        <v>100.82</v>
      </c>
      <c r="W72" s="233"/>
      <c r="X72" s="233"/>
      <c r="AG72" t="s">
        <v>102</v>
      </c>
    </row>
    <row r="73" spans="1:60" outlineLevel="1" x14ac:dyDescent="0.2">
      <c r="A73" s="246">
        <v>32</v>
      </c>
      <c r="B73" s="247" t="s">
        <v>214</v>
      </c>
      <c r="C73" s="256" t="s">
        <v>215</v>
      </c>
      <c r="D73" s="248" t="s">
        <v>216</v>
      </c>
      <c r="E73" s="249">
        <v>258.52064999999999</v>
      </c>
      <c r="F73" s="250"/>
      <c r="G73" s="251">
        <f>ROUND(E73*F73,2)</f>
        <v>0</v>
      </c>
      <c r="H73" s="230"/>
      <c r="I73" s="229">
        <f>ROUND(E73*H73,2)</f>
        <v>0</v>
      </c>
      <c r="J73" s="230"/>
      <c r="K73" s="229">
        <f>ROUND(E73*J73,2)</f>
        <v>0</v>
      </c>
      <c r="L73" s="229">
        <v>21</v>
      </c>
      <c r="M73" s="229">
        <f>G73*(1+L73/100)</f>
        <v>0</v>
      </c>
      <c r="N73" s="229">
        <v>0</v>
      </c>
      <c r="O73" s="229">
        <f>ROUND(E73*N73,2)</f>
        <v>0</v>
      </c>
      <c r="P73" s="229">
        <v>0</v>
      </c>
      <c r="Q73" s="229">
        <f>ROUND(E73*P73,2)</f>
        <v>0</v>
      </c>
      <c r="R73" s="229"/>
      <c r="S73" s="229" t="s">
        <v>106</v>
      </c>
      <c r="T73" s="229" t="s">
        <v>106</v>
      </c>
      <c r="U73" s="229">
        <v>0.39</v>
      </c>
      <c r="V73" s="229">
        <f>ROUND(E73*U73,2)</f>
        <v>100.82</v>
      </c>
      <c r="W73" s="229"/>
      <c r="X73" s="229" t="s">
        <v>217</v>
      </c>
      <c r="Y73" s="210"/>
      <c r="Z73" s="210"/>
      <c r="AA73" s="210"/>
      <c r="AB73" s="210"/>
      <c r="AC73" s="210"/>
      <c r="AD73" s="210"/>
      <c r="AE73" s="210"/>
      <c r="AF73" s="210"/>
      <c r="AG73" s="210" t="s">
        <v>218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x14ac:dyDescent="0.2">
      <c r="A74" s="234" t="s">
        <v>101</v>
      </c>
      <c r="B74" s="235" t="s">
        <v>71</v>
      </c>
      <c r="C74" s="253" t="s">
        <v>72</v>
      </c>
      <c r="D74" s="236"/>
      <c r="E74" s="237"/>
      <c r="F74" s="238"/>
      <c r="G74" s="239">
        <f>SUMIF(AG75:AG82,"&lt;&gt;NOR",G75:G82)</f>
        <v>0</v>
      </c>
      <c r="H74" s="233"/>
      <c r="I74" s="233">
        <f>SUM(I75:I82)</f>
        <v>0</v>
      </c>
      <c r="J74" s="233"/>
      <c r="K74" s="233">
        <f>SUM(K75:K82)</f>
        <v>0</v>
      </c>
      <c r="L74" s="233"/>
      <c r="M74" s="233">
        <f>SUM(M75:M82)</f>
        <v>0</v>
      </c>
      <c r="N74" s="233"/>
      <c r="O74" s="233">
        <f>SUM(O75:O82)</f>
        <v>0</v>
      </c>
      <c r="P74" s="233"/>
      <c r="Q74" s="233">
        <f>SUM(Q75:Q82)</f>
        <v>0</v>
      </c>
      <c r="R74" s="233"/>
      <c r="S74" s="233"/>
      <c r="T74" s="233"/>
      <c r="U74" s="233"/>
      <c r="V74" s="233">
        <f>SUM(V75:V82)</f>
        <v>85.26</v>
      </c>
      <c r="W74" s="233"/>
      <c r="X74" s="233"/>
      <c r="AG74" t="s">
        <v>102</v>
      </c>
    </row>
    <row r="75" spans="1:60" outlineLevel="1" x14ac:dyDescent="0.2">
      <c r="A75" s="240">
        <v>33</v>
      </c>
      <c r="B75" s="241" t="s">
        <v>219</v>
      </c>
      <c r="C75" s="254" t="s">
        <v>220</v>
      </c>
      <c r="D75" s="242" t="s">
        <v>216</v>
      </c>
      <c r="E75" s="243">
        <v>98.97</v>
      </c>
      <c r="F75" s="244"/>
      <c r="G75" s="245">
        <f>ROUND(E75*F75,2)</f>
        <v>0</v>
      </c>
      <c r="H75" s="230"/>
      <c r="I75" s="229">
        <f>ROUND(E75*H75,2)</f>
        <v>0</v>
      </c>
      <c r="J75" s="230"/>
      <c r="K75" s="229">
        <f>ROUND(E75*J75,2)</f>
        <v>0</v>
      </c>
      <c r="L75" s="229">
        <v>21</v>
      </c>
      <c r="M75" s="229">
        <f>G75*(1+L75/100)</f>
        <v>0</v>
      </c>
      <c r="N75" s="229">
        <v>0</v>
      </c>
      <c r="O75" s="229">
        <f>ROUND(E75*N75,2)</f>
        <v>0</v>
      </c>
      <c r="P75" s="229">
        <v>0</v>
      </c>
      <c r="Q75" s="229">
        <f>ROUND(E75*P75,2)</f>
        <v>0</v>
      </c>
      <c r="R75" s="229"/>
      <c r="S75" s="229" t="s">
        <v>106</v>
      </c>
      <c r="T75" s="229" t="s">
        <v>106</v>
      </c>
      <c r="U75" s="229">
        <v>0</v>
      </c>
      <c r="V75" s="229">
        <f>ROUND(E75*U75,2)</f>
        <v>0</v>
      </c>
      <c r="W75" s="229"/>
      <c r="X75" s="229" t="s">
        <v>107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108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27"/>
      <c r="B76" s="228"/>
      <c r="C76" s="255" t="s">
        <v>337</v>
      </c>
      <c r="D76" s="231"/>
      <c r="E76" s="232">
        <v>98.97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10"/>
      <c r="Z76" s="210"/>
      <c r="AA76" s="210"/>
      <c r="AB76" s="210"/>
      <c r="AC76" s="210"/>
      <c r="AD76" s="210"/>
      <c r="AE76" s="210"/>
      <c r="AF76" s="210"/>
      <c r="AG76" s="210" t="s">
        <v>110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40">
        <v>34</v>
      </c>
      <c r="B77" s="241" t="s">
        <v>222</v>
      </c>
      <c r="C77" s="254" t="s">
        <v>223</v>
      </c>
      <c r="D77" s="242" t="s">
        <v>216</v>
      </c>
      <c r="E77" s="243">
        <v>73.489999999999995</v>
      </c>
      <c r="F77" s="244"/>
      <c r="G77" s="245">
        <f>ROUND(E77*F77,2)</f>
        <v>0</v>
      </c>
      <c r="H77" s="230"/>
      <c r="I77" s="229">
        <f>ROUND(E77*H77,2)</f>
        <v>0</v>
      </c>
      <c r="J77" s="230"/>
      <c r="K77" s="229">
        <f>ROUND(E77*J77,2)</f>
        <v>0</v>
      </c>
      <c r="L77" s="229">
        <v>21</v>
      </c>
      <c r="M77" s="229">
        <f>G77*(1+L77/100)</f>
        <v>0</v>
      </c>
      <c r="N77" s="229">
        <v>0</v>
      </c>
      <c r="O77" s="229">
        <f>ROUND(E77*N77,2)</f>
        <v>0</v>
      </c>
      <c r="P77" s="229">
        <v>0</v>
      </c>
      <c r="Q77" s="229">
        <f>ROUND(E77*P77,2)</f>
        <v>0</v>
      </c>
      <c r="R77" s="229"/>
      <c r="S77" s="229" t="s">
        <v>106</v>
      </c>
      <c r="T77" s="229" t="s">
        <v>106</v>
      </c>
      <c r="U77" s="229">
        <v>0</v>
      </c>
      <c r="V77" s="229">
        <f>ROUND(E77*U77,2)</f>
        <v>0</v>
      </c>
      <c r="W77" s="229"/>
      <c r="X77" s="229" t="s">
        <v>107</v>
      </c>
      <c r="Y77" s="210"/>
      <c r="Z77" s="210"/>
      <c r="AA77" s="210"/>
      <c r="AB77" s="210"/>
      <c r="AC77" s="210"/>
      <c r="AD77" s="210"/>
      <c r="AE77" s="210"/>
      <c r="AF77" s="210"/>
      <c r="AG77" s="210" t="s">
        <v>108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27"/>
      <c r="B78" s="228"/>
      <c r="C78" s="255" t="s">
        <v>338</v>
      </c>
      <c r="D78" s="231"/>
      <c r="E78" s="232">
        <v>73.489999999999995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10"/>
      <c r="Z78" s="210"/>
      <c r="AA78" s="210"/>
      <c r="AB78" s="210"/>
      <c r="AC78" s="210"/>
      <c r="AD78" s="210"/>
      <c r="AE78" s="210"/>
      <c r="AF78" s="210"/>
      <c r="AG78" s="210" t="s">
        <v>110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40">
        <v>35</v>
      </c>
      <c r="B79" s="241" t="s">
        <v>225</v>
      </c>
      <c r="C79" s="254" t="s">
        <v>226</v>
      </c>
      <c r="D79" s="242" t="s">
        <v>216</v>
      </c>
      <c r="E79" s="243">
        <v>1.54</v>
      </c>
      <c r="F79" s="244"/>
      <c r="G79" s="245">
        <f>ROUND(E79*F79,2)</f>
        <v>0</v>
      </c>
      <c r="H79" s="230"/>
      <c r="I79" s="229">
        <f>ROUND(E79*H79,2)</f>
        <v>0</v>
      </c>
      <c r="J79" s="230"/>
      <c r="K79" s="229">
        <f>ROUND(E79*J79,2)</f>
        <v>0</v>
      </c>
      <c r="L79" s="229">
        <v>21</v>
      </c>
      <c r="M79" s="229">
        <f>G79*(1+L79/100)</f>
        <v>0</v>
      </c>
      <c r="N79" s="229">
        <v>0</v>
      </c>
      <c r="O79" s="229">
        <f>ROUND(E79*N79,2)</f>
        <v>0</v>
      </c>
      <c r="P79" s="229">
        <v>0</v>
      </c>
      <c r="Q79" s="229">
        <f>ROUND(E79*P79,2)</f>
        <v>0</v>
      </c>
      <c r="R79" s="229"/>
      <c r="S79" s="229" t="s">
        <v>106</v>
      </c>
      <c r="T79" s="229" t="s">
        <v>106</v>
      </c>
      <c r="U79" s="229">
        <v>0</v>
      </c>
      <c r="V79" s="229">
        <f>ROUND(E79*U79,2)</f>
        <v>0</v>
      </c>
      <c r="W79" s="229"/>
      <c r="X79" s="229" t="s">
        <v>107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108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27"/>
      <c r="B80" s="228"/>
      <c r="C80" s="255" t="s">
        <v>339</v>
      </c>
      <c r="D80" s="231"/>
      <c r="E80" s="232">
        <v>1.54</v>
      </c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10"/>
      <c r="Z80" s="210"/>
      <c r="AA80" s="210"/>
      <c r="AB80" s="210"/>
      <c r="AC80" s="210"/>
      <c r="AD80" s="210"/>
      <c r="AE80" s="210"/>
      <c r="AF80" s="210"/>
      <c r="AG80" s="210" t="s">
        <v>110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46">
        <v>36</v>
      </c>
      <c r="B81" s="247" t="s">
        <v>228</v>
      </c>
      <c r="C81" s="256" t="s">
        <v>229</v>
      </c>
      <c r="D81" s="248" t="s">
        <v>216</v>
      </c>
      <c r="E81" s="249">
        <v>174</v>
      </c>
      <c r="F81" s="250"/>
      <c r="G81" s="251">
        <f>ROUND(E81*F81,2)</f>
        <v>0</v>
      </c>
      <c r="H81" s="230"/>
      <c r="I81" s="229">
        <f>ROUND(E81*H81,2)</f>
        <v>0</v>
      </c>
      <c r="J81" s="230"/>
      <c r="K81" s="229">
        <f>ROUND(E81*J81,2)</f>
        <v>0</v>
      </c>
      <c r="L81" s="229">
        <v>21</v>
      </c>
      <c r="M81" s="229">
        <f>G81*(1+L81/100)</f>
        <v>0</v>
      </c>
      <c r="N81" s="229">
        <v>0</v>
      </c>
      <c r="O81" s="229">
        <f>ROUND(E81*N81,2)</f>
        <v>0</v>
      </c>
      <c r="P81" s="229">
        <v>0</v>
      </c>
      <c r="Q81" s="229">
        <f>ROUND(E81*P81,2)</f>
        <v>0</v>
      </c>
      <c r="R81" s="229"/>
      <c r="S81" s="229" t="s">
        <v>106</v>
      </c>
      <c r="T81" s="229" t="s">
        <v>106</v>
      </c>
      <c r="U81" s="229">
        <v>0.49</v>
      </c>
      <c r="V81" s="229">
        <f>ROUND(E81*U81,2)</f>
        <v>85.26</v>
      </c>
      <c r="W81" s="229"/>
      <c r="X81" s="229" t="s">
        <v>230</v>
      </c>
      <c r="Y81" s="210"/>
      <c r="Z81" s="210"/>
      <c r="AA81" s="210"/>
      <c r="AB81" s="210"/>
      <c r="AC81" s="210"/>
      <c r="AD81" s="210"/>
      <c r="AE81" s="210"/>
      <c r="AF81" s="210"/>
      <c r="AG81" s="210" t="s">
        <v>231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46">
        <v>37</v>
      </c>
      <c r="B82" s="247" t="s">
        <v>232</v>
      </c>
      <c r="C82" s="256" t="s">
        <v>233</v>
      </c>
      <c r="D82" s="248" t="s">
        <v>216</v>
      </c>
      <c r="E82" s="249">
        <v>2958</v>
      </c>
      <c r="F82" s="250"/>
      <c r="G82" s="251">
        <f>ROUND(E82*F82,2)</f>
        <v>0</v>
      </c>
      <c r="H82" s="230"/>
      <c r="I82" s="229">
        <f>ROUND(E82*H82,2)</f>
        <v>0</v>
      </c>
      <c r="J82" s="230"/>
      <c r="K82" s="229">
        <f>ROUND(E82*J82,2)</f>
        <v>0</v>
      </c>
      <c r="L82" s="229">
        <v>21</v>
      </c>
      <c r="M82" s="229">
        <f>G82*(1+L82/100)</f>
        <v>0</v>
      </c>
      <c r="N82" s="229">
        <v>0</v>
      </c>
      <c r="O82" s="229">
        <f>ROUND(E82*N82,2)</f>
        <v>0</v>
      </c>
      <c r="P82" s="229">
        <v>0</v>
      </c>
      <c r="Q82" s="229">
        <f>ROUND(E82*P82,2)</f>
        <v>0</v>
      </c>
      <c r="R82" s="229"/>
      <c r="S82" s="229" t="s">
        <v>106</v>
      </c>
      <c r="T82" s="229" t="s">
        <v>106</v>
      </c>
      <c r="U82" s="229">
        <v>0</v>
      </c>
      <c r="V82" s="229">
        <f>ROUND(E82*U82,2)</f>
        <v>0</v>
      </c>
      <c r="W82" s="229"/>
      <c r="X82" s="229" t="s">
        <v>230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231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x14ac:dyDescent="0.2">
      <c r="A83" s="234" t="s">
        <v>101</v>
      </c>
      <c r="B83" s="235" t="s">
        <v>74</v>
      </c>
      <c r="C83" s="253" t="s">
        <v>29</v>
      </c>
      <c r="D83" s="236"/>
      <c r="E83" s="237"/>
      <c r="F83" s="238"/>
      <c r="G83" s="239">
        <f>SUMIF(AG84:AG85,"&lt;&gt;NOR",G84:G85)</f>
        <v>0</v>
      </c>
      <c r="H83" s="233"/>
      <c r="I83" s="233">
        <f>SUM(I84:I85)</f>
        <v>0</v>
      </c>
      <c r="J83" s="233"/>
      <c r="K83" s="233">
        <f>SUM(K84:K85)</f>
        <v>0</v>
      </c>
      <c r="L83" s="233"/>
      <c r="M83" s="233">
        <f>SUM(M84:M85)</f>
        <v>0</v>
      </c>
      <c r="N83" s="233"/>
      <c r="O83" s="233">
        <f>SUM(O84:O85)</f>
        <v>0</v>
      </c>
      <c r="P83" s="233"/>
      <c r="Q83" s="233">
        <f>SUM(Q84:Q85)</f>
        <v>0</v>
      </c>
      <c r="R83" s="233"/>
      <c r="S83" s="233"/>
      <c r="T83" s="233"/>
      <c r="U83" s="233"/>
      <c r="V83" s="233">
        <f>SUM(V84:V85)</f>
        <v>0</v>
      </c>
      <c r="W83" s="233"/>
      <c r="X83" s="233"/>
      <c r="AG83" t="s">
        <v>102</v>
      </c>
    </row>
    <row r="84" spans="1:60" outlineLevel="1" x14ac:dyDescent="0.2">
      <c r="A84" s="246">
        <v>38</v>
      </c>
      <c r="B84" s="247" t="s">
        <v>234</v>
      </c>
      <c r="C84" s="256" t="s">
        <v>235</v>
      </c>
      <c r="D84" s="248" t="s">
        <v>236</v>
      </c>
      <c r="E84" s="249">
        <v>1</v>
      </c>
      <c r="F84" s="250"/>
      <c r="G84" s="251">
        <f>ROUND(E84*F84,2)</f>
        <v>0</v>
      </c>
      <c r="H84" s="230"/>
      <c r="I84" s="229">
        <f>ROUND(E84*H84,2)</f>
        <v>0</v>
      </c>
      <c r="J84" s="230"/>
      <c r="K84" s="229">
        <f>ROUND(E84*J84,2)</f>
        <v>0</v>
      </c>
      <c r="L84" s="229">
        <v>21</v>
      </c>
      <c r="M84" s="229">
        <f>G84*(1+L84/100)</f>
        <v>0</v>
      </c>
      <c r="N84" s="229">
        <v>0</v>
      </c>
      <c r="O84" s="229">
        <f>ROUND(E84*N84,2)</f>
        <v>0</v>
      </c>
      <c r="P84" s="229">
        <v>0</v>
      </c>
      <c r="Q84" s="229">
        <f>ROUND(E84*P84,2)</f>
        <v>0</v>
      </c>
      <c r="R84" s="229"/>
      <c r="S84" s="229" t="s">
        <v>106</v>
      </c>
      <c r="T84" s="229" t="s">
        <v>184</v>
      </c>
      <c r="U84" s="229">
        <v>0</v>
      </c>
      <c r="V84" s="229">
        <f>ROUND(E84*U84,2)</f>
        <v>0</v>
      </c>
      <c r="W84" s="229"/>
      <c r="X84" s="229" t="s">
        <v>237</v>
      </c>
      <c r="Y84" s="210"/>
      <c r="Z84" s="210"/>
      <c r="AA84" s="210"/>
      <c r="AB84" s="210"/>
      <c r="AC84" s="210"/>
      <c r="AD84" s="210"/>
      <c r="AE84" s="210"/>
      <c r="AF84" s="210"/>
      <c r="AG84" s="210" t="s">
        <v>238</v>
      </c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40">
        <v>39</v>
      </c>
      <c r="B85" s="241" t="s">
        <v>239</v>
      </c>
      <c r="C85" s="254" t="s">
        <v>240</v>
      </c>
      <c r="D85" s="242" t="s">
        <v>236</v>
      </c>
      <c r="E85" s="243">
        <v>1</v>
      </c>
      <c r="F85" s="244"/>
      <c r="G85" s="245">
        <f>ROUND(E85*F85,2)</f>
        <v>0</v>
      </c>
      <c r="H85" s="230"/>
      <c r="I85" s="229">
        <f>ROUND(E85*H85,2)</f>
        <v>0</v>
      </c>
      <c r="J85" s="230"/>
      <c r="K85" s="229">
        <f>ROUND(E85*J85,2)</f>
        <v>0</v>
      </c>
      <c r="L85" s="229">
        <v>21</v>
      </c>
      <c r="M85" s="229">
        <f>G85*(1+L85/100)</f>
        <v>0</v>
      </c>
      <c r="N85" s="229">
        <v>0</v>
      </c>
      <c r="O85" s="229">
        <f>ROUND(E85*N85,2)</f>
        <v>0</v>
      </c>
      <c r="P85" s="229">
        <v>0</v>
      </c>
      <c r="Q85" s="229">
        <f>ROUND(E85*P85,2)</f>
        <v>0</v>
      </c>
      <c r="R85" s="229"/>
      <c r="S85" s="229" t="s">
        <v>106</v>
      </c>
      <c r="T85" s="229" t="s">
        <v>184</v>
      </c>
      <c r="U85" s="229">
        <v>0</v>
      </c>
      <c r="V85" s="229">
        <f>ROUND(E85*U85,2)</f>
        <v>0</v>
      </c>
      <c r="W85" s="229"/>
      <c r="X85" s="229" t="s">
        <v>237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238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x14ac:dyDescent="0.2">
      <c r="A86" s="3"/>
      <c r="B86" s="4"/>
      <c r="C86" s="257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v>15</v>
      </c>
      <c r="AF86">
        <v>21</v>
      </c>
      <c r="AG86" t="s">
        <v>88</v>
      </c>
    </row>
    <row r="87" spans="1:60" x14ac:dyDescent="0.2">
      <c r="A87" s="213"/>
      <c r="B87" s="214" t="s">
        <v>31</v>
      </c>
      <c r="C87" s="258"/>
      <c r="D87" s="215"/>
      <c r="E87" s="216"/>
      <c r="F87" s="216"/>
      <c r="G87" s="252">
        <f>G8+G27+G53+G72+G74+G83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f>SUMIF(L7:L85,AE86,G7:G85)</f>
        <v>0</v>
      </c>
      <c r="AF87">
        <f>SUMIF(L7:L85,AF86,G7:G85)</f>
        <v>0</v>
      </c>
      <c r="AG87" t="s">
        <v>241</v>
      </c>
    </row>
    <row r="88" spans="1:60" x14ac:dyDescent="0.2">
      <c r="A88" s="3"/>
      <c r="B88" s="4"/>
      <c r="C88" s="257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3"/>
      <c r="B89" s="4"/>
      <c r="C89" s="257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217" t="s">
        <v>242</v>
      </c>
      <c r="B90" s="217"/>
      <c r="C90" s="259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">
      <c r="A91" s="218"/>
      <c r="B91" s="219"/>
      <c r="C91" s="260"/>
      <c r="D91" s="219"/>
      <c r="E91" s="219"/>
      <c r="F91" s="219"/>
      <c r="G91" s="22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AG91" t="s">
        <v>243</v>
      </c>
    </row>
    <row r="92" spans="1:60" x14ac:dyDescent="0.2">
      <c r="A92" s="221"/>
      <c r="B92" s="222"/>
      <c r="C92" s="261"/>
      <c r="D92" s="222"/>
      <c r="E92" s="222"/>
      <c r="F92" s="222"/>
      <c r="G92" s="22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A93" s="221"/>
      <c r="B93" s="222"/>
      <c r="C93" s="261"/>
      <c r="D93" s="222"/>
      <c r="E93" s="222"/>
      <c r="F93" s="222"/>
      <c r="G93" s="22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">
      <c r="A94" s="221"/>
      <c r="B94" s="222"/>
      <c r="C94" s="261"/>
      <c r="D94" s="222"/>
      <c r="E94" s="222"/>
      <c r="F94" s="222"/>
      <c r="G94" s="22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">
      <c r="A95" s="224"/>
      <c r="B95" s="225"/>
      <c r="C95" s="262"/>
      <c r="D95" s="225"/>
      <c r="E95" s="225"/>
      <c r="F95" s="225"/>
      <c r="G95" s="22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 x14ac:dyDescent="0.2">
      <c r="A96" s="3"/>
      <c r="B96" s="4"/>
      <c r="C96" s="257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33" x14ac:dyDescent="0.2">
      <c r="C97" s="263"/>
      <c r="D97" s="10"/>
      <c r="AG97" t="s">
        <v>244</v>
      </c>
    </row>
    <row r="98" spans="3:33" x14ac:dyDescent="0.2">
      <c r="D98" s="10"/>
    </row>
    <row r="99" spans="3:33" x14ac:dyDescent="0.2">
      <c r="D99" s="10"/>
    </row>
    <row r="100" spans="3:33" x14ac:dyDescent="0.2">
      <c r="D100" s="10"/>
    </row>
    <row r="101" spans="3:33" x14ac:dyDescent="0.2">
      <c r="D101" s="10"/>
    </row>
    <row r="102" spans="3:33" x14ac:dyDescent="0.2">
      <c r="D102" s="10"/>
    </row>
    <row r="103" spans="3:33" x14ac:dyDescent="0.2">
      <c r="D103" s="10"/>
    </row>
    <row r="104" spans="3:33" x14ac:dyDescent="0.2">
      <c r="D104" s="10"/>
    </row>
    <row r="105" spans="3:33" x14ac:dyDescent="0.2">
      <c r="D105" s="10"/>
    </row>
    <row r="106" spans="3:33" x14ac:dyDescent="0.2">
      <c r="D106" s="10"/>
    </row>
    <row r="107" spans="3:33" x14ac:dyDescent="0.2">
      <c r="D107" s="10"/>
    </row>
    <row r="108" spans="3:33" x14ac:dyDescent="0.2">
      <c r="D108" s="10"/>
    </row>
    <row r="109" spans="3:33" x14ac:dyDescent="0.2">
      <c r="D109" s="10"/>
    </row>
    <row r="110" spans="3:33" x14ac:dyDescent="0.2">
      <c r="D110" s="10"/>
    </row>
    <row r="111" spans="3:33" x14ac:dyDescent="0.2">
      <c r="D111" s="10"/>
    </row>
    <row r="112" spans="3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90:C90"/>
    <mergeCell ref="A91:G95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38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7</v>
      </c>
      <c r="B1" s="195"/>
      <c r="C1" s="195"/>
      <c r="D1" s="195"/>
      <c r="E1" s="195"/>
      <c r="F1" s="195"/>
      <c r="G1" s="195"/>
      <c r="AG1" t="s">
        <v>76</v>
      </c>
    </row>
    <row r="2" spans="1:60" ht="24.95" customHeight="1" x14ac:dyDescent="0.2">
      <c r="A2" s="196" t="s">
        <v>8</v>
      </c>
      <c r="B2" s="49" t="s">
        <v>43</v>
      </c>
      <c r="C2" s="199" t="s">
        <v>44</v>
      </c>
      <c r="D2" s="197"/>
      <c r="E2" s="197"/>
      <c r="F2" s="197"/>
      <c r="G2" s="198"/>
      <c r="AG2" t="s">
        <v>77</v>
      </c>
    </row>
    <row r="3" spans="1:60" ht="24.95" customHeight="1" x14ac:dyDescent="0.2">
      <c r="A3" s="196" t="s">
        <v>9</v>
      </c>
      <c r="B3" s="49" t="s">
        <v>57</v>
      </c>
      <c r="C3" s="199" t="s">
        <v>58</v>
      </c>
      <c r="D3" s="197"/>
      <c r="E3" s="197"/>
      <c r="F3" s="197"/>
      <c r="G3" s="198"/>
      <c r="AC3" s="175" t="s">
        <v>77</v>
      </c>
      <c r="AG3" t="s">
        <v>78</v>
      </c>
    </row>
    <row r="4" spans="1:60" ht="24.95" customHeight="1" x14ac:dyDescent="0.2">
      <c r="A4" s="200" t="s">
        <v>10</v>
      </c>
      <c r="B4" s="201" t="s">
        <v>57</v>
      </c>
      <c r="C4" s="202" t="s">
        <v>48</v>
      </c>
      <c r="D4" s="203"/>
      <c r="E4" s="203"/>
      <c r="F4" s="203"/>
      <c r="G4" s="204"/>
      <c r="AG4" t="s">
        <v>79</v>
      </c>
    </row>
    <row r="5" spans="1:60" x14ac:dyDescent="0.2">
      <c r="D5" s="10"/>
    </row>
    <row r="6" spans="1:60" ht="38.25" x14ac:dyDescent="0.2">
      <c r="A6" s="206" t="s">
        <v>80</v>
      </c>
      <c r="B6" s="208" t="s">
        <v>81</v>
      </c>
      <c r="C6" s="208" t="s">
        <v>82</v>
      </c>
      <c r="D6" s="207" t="s">
        <v>83</v>
      </c>
      <c r="E6" s="206" t="s">
        <v>84</v>
      </c>
      <c r="F6" s="205" t="s">
        <v>85</v>
      </c>
      <c r="G6" s="206" t="s">
        <v>31</v>
      </c>
      <c r="H6" s="209" t="s">
        <v>32</v>
      </c>
      <c r="I6" s="209" t="s">
        <v>86</v>
      </c>
      <c r="J6" s="209" t="s">
        <v>33</v>
      </c>
      <c r="K6" s="209" t="s">
        <v>87</v>
      </c>
      <c r="L6" s="209" t="s">
        <v>88</v>
      </c>
      <c r="M6" s="209" t="s">
        <v>89</v>
      </c>
      <c r="N6" s="209" t="s">
        <v>90</v>
      </c>
      <c r="O6" s="209" t="s">
        <v>91</v>
      </c>
      <c r="P6" s="209" t="s">
        <v>92</v>
      </c>
      <c r="Q6" s="209" t="s">
        <v>93</v>
      </c>
      <c r="R6" s="209" t="s">
        <v>94</v>
      </c>
      <c r="S6" s="209" t="s">
        <v>95</v>
      </c>
      <c r="T6" s="209" t="s">
        <v>96</v>
      </c>
      <c r="U6" s="209" t="s">
        <v>97</v>
      </c>
      <c r="V6" s="209" t="s">
        <v>98</v>
      </c>
      <c r="W6" s="209" t="s">
        <v>99</v>
      </c>
      <c r="X6" s="209" t="s">
        <v>100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34" t="s">
        <v>101</v>
      </c>
      <c r="B8" s="235" t="s">
        <v>46</v>
      </c>
      <c r="C8" s="253" t="s">
        <v>65</v>
      </c>
      <c r="D8" s="236"/>
      <c r="E8" s="237"/>
      <c r="F8" s="238"/>
      <c r="G8" s="239">
        <f>SUMIF(AG9:AG18,"&lt;&gt;NOR",G9:G18)</f>
        <v>0</v>
      </c>
      <c r="H8" s="233"/>
      <c r="I8" s="233">
        <f>SUM(I9:I18)</f>
        <v>0</v>
      </c>
      <c r="J8" s="233"/>
      <c r="K8" s="233">
        <f>SUM(K9:K18)</f>
        <v>0</v>
      </c>
      <c r="L8" s="233"/>
      <c r="M8" s="233">
        <f>SUM(M9:M18)</f>
        <v>0</v>
      </c>
      <c r="N8" s="233"/>
      <c r="O8" s="233">
        <f>SUM(O9:O18)</f>
        <v>0</v>
      </c>
      <c r="P8" s="233"/>
      <c r="Q8" s="233">
        <f>SUM(Q9:Q18)</f>
        <v>0</v>
      </c>
      <c r="R8" s="233"/>
      <c r="S8" s="233"/>
      <c r="T8" s="233"/>
      <c r="U8" s="233"/>
      <c r="V8" s="233">
        <f>SUM(V9:V18)</f>
        <v>56.36</v>
      </c>
      <c r="W8" s="233"/>
      <c r="X8" s="233"/>
      <c r="AG8" t="s">
        <v>102</v>
      </c>
    </row>
    <row r="9" spans="1:60" outlineLevel="1" x14ac:dyDescent="0.2">
      <c r="A9" s="240">
        <v>1</v>
      </c>
      <c r="B9" s="241" t="s">
        <v>247</v>
      </c>
      <c r="C9" s="254" t="s">
        <v>248</v>
      </c>
      <c r="D9" s="242" t="s">
        <v>131</v>
      </c>
      <c r="E9" s="243">
        <v>77.88</v>
      </c>
      <c r="F9" s="244"/>
      <c r="G9" s="245">
        <f>ROUND(E9*F9,2)</f>
        <v>0</v>
      </c>
      <c r="H9" s="230"/>
      <c r="I9" s="229">
        <f>ROUND(E9*H9,2)</f>
        <v>0</v>
      </c>
      <c r="J9" s="230"/>
      <c r="K9" s="229">
        <f>ROUND(E9*J9,2)</f>
        <v>0</v>
      </c>
      <c r="L9" s="229">
        <v>21</v>
      </c>
      <c r="M9" s="229">
        <f>G9*(1+L9/100)</f>
        <v>0</v>
      </c>
      <c r="N9" s="229">
        <v>0</v>
      </c>
      <c r="O9" s="229">
        <f>ROUND(E9*N9,2)</f>
        <v>0</v>
      </c>
      <c r="P9" s="229">
        <v>0</v>
      </c>
      <c r="Q9" s="229">
        <f>ROUND(E9*P9,2)</f>
        <v>0</v>
      </c>
      <c r="R9" s="229"/>
      <c r="S9" s="229" t="s">
        <v>106</v>
      </c>
      <c r="T9" s="229" t="s">
        <v>106</v>
      </c>
      <c r="U9" s="229">
        <v>0.42199999999999999</v>
      </c>
      <c r="V9" s="229">
        <f>ROUND(E9*U9,2)</f>
        <v>32.869999999999997</v>
      </c>
      <c r="W9" s="229"/>
      <c r="X9" s="229" t="s">
        <v>107</v>
      </c>
      <c r="Y9" s="210"/>
      <c r="Z9" s="210"/>
      <c r="AA9" s="210"/>
      <c r="AB9" s="210"/>
      <c r="AC9" s="210"/>
      <c r="AD9" s="210"/>
      <c r="AE9" s="210"/>
      <c r="AF9" s="210"/>
      <c r="AG9" s="210" t="s">
        <v>108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27"/>
      <c r="B10" s="228"/>
      <c r="C10" s="255" t="s">
        <v>340</v>
      </c>
      <c r="D10" s="231"/>
      <c r="E10" s="232">
        <v>77.88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10"/>
      <c r="Z10" s="210"/>
      <c r="AA10" s="210"/>
      <c r="AB10" s="210"/>
      <c r="AC10" s="210"/>
      <c r="AD10" s="210"/>
      <c r="AE10" s="210"/>
      <c r="AF10" s="210"/>
      <c r="AG10" s="210" t="s">
        <v>110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2</v>
      </c>
      <c r="B11" s="241" t="s">
        <v>133</v>
      </c>
      <c r="C11" s="254" t="s">
        <v>134</v>
      </c>
      <c r="D11" s="242" t="s">
        <v>131</v>
      </c>
      <c r="E11" s="243">
        <v>38.94</v>
      </c>
      <c r="F11" s="244"/>
      <c r="G11" s="245">
        <f>ROUND(E11*F11,2)</f>
        <v>0</v>
      </c>
      <c r="H11" s="230"/>
      <c r="I11" s="229">
        <f>ROUND(E11*H11,2)</f>
        <v>0</v>
      </c>
      <c r="J11" s="230"/>
      <c r="K11" s="229">
        <f>ROUND(E11*J11,2)</f>
        <v>0</v>
      </c>
      <c r="L11" s="229">
        <v>21</v>
      </c>
      <c r="M11" s="229">
        <f>G11*(1+L11/100)</f>
        <v>0</v>
      </c>
      <c r="N11" s="229">
        <v>0</v>
      </c>
      <c r="O11" s="229">
        <f>ROUND(E11*N11,2)</f>
        <v>0</v>
      </c>
      <c r="P11" s="229">
        <v>0</v>
      </c>
      <c r="Q11" s="229">
        <f>ROUND(E11*P11,2)</f>
        <v>0</v>
      </c>
      <c r="R11" s="229"/>
      <c r="S11" s="229" t="s">
        <v>106</v>
      </c>
      <c r="T11" s="229" t="s">
        <v>106</v>
      </c>
      <c r="U11" s="229">
        <v>8.7999999999999995E-2</v>
      </c>
      <c r="V11" s="229">
        <f>ROUND(E11*U11,2)</f>
        <v>3.43</v>
      </c>
      <c r="W11" s="229"/>
      <c r="X11" s="229" t="s">
        <v>107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108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/>
      <c r="B12" s="228"/>
      <c r="C12" s="255" t="s">
        <v>341</v>
      </c>
      <c r="D12" s="231"/>
      <c r="E12" s="232">
        <v>38.94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0"/>
      <c r="Z12" s="210"/>
      <c r="AA12" s="210"/>
      <c r="AB12" s="210"/>
      <c r="AC12" s="210"/>
      <c r="AD12" s="210"/>
      <c r="AE12" s="210"/>
      <c r="AF12" s="210"/>
      <c r="AG12" s="210" t="s">
        <v>110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22.5" outlineLevel="1" x14ac:dyDescent="0.2">
      <c r="A13" s="246">
        <v>3</v>
      </c>
      <c r="B13" s="247" t="s">
        <v>136</v>
      </c>
      <c r="C13" s="256" t="s">
        <v>137</v>
      </c>
      <c r="D13" s="248" t="s">
        <v>131</v>
      </c>
      <c r="E13" s="249">
        <v>77.88</v>
      </c>
      <c r="F13" s="250"/>
      <c r="G13" s="251">
        <f>ROUND(E13*F13,2)</f>
        <v>0</v>
      </c>
      <c r="H13" s="230"/>
      <c r="I13" s="229">
        <f>ROUND(E13*H13,2)</f>
        <v>0</v>
      </c>
      <c r="J13" s="230"/>
      <c r="K13" s="229">
        <f>ROUND(E13*J13,2)</f>
        <v>0</v>
      </c>
      <c r="L13" s="229">
        <v>21</v>
      </c>
      <c r="M13" s="229">
        <f>G13*(1+L13/100)</f>
        <v>0</v>
      </c>
      <c r="N13" s="229">
        <v>0</v>
      </c>
      <c r="O13" s="229">
        <f>ROUND(E13*N13,2)</f>
        <v>0</v>
      </c>
      <c r="P13" s="229">
        <v>0</v>
      </c>
      <c r="Q13" s="229">
        <f>ROUND(E13*P13,2)</f>
        <v>0</v>
      </c>
      <c r="R13" s="229"/>
      <c r="S13" s="229" t="s">
        <v>106</v>
      </c>
      <c r="T13" s="229" t="s">
        <v>106</v>
      </c>
      <c r="U13" s="229">
        <v>1.0999999999999999E-2</v>
      </c>
      <c r="V13" s="229">
        <f>ROUND(E13*U13,2)</f>
        <v>0.86</v>
      </c>
      <c r="W13" s="229"/>
      <c r="X13" s="229" t="s">
        <v>107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4</v>
      </c>
      <c r="B14" s="241" t="s">
        <v>138</v>
      </c>
      <c r="C14" s="254" t="s">
        <v>139</v>
      </c>
      <c r="D14" s="242" t="s">
        <v>105</v>
      </c>
      <c r="E14" s="243">
        <v>200</v>
      </c>
      <c r="F14" s="244"/>
      <c r="G14" s="245">
        <f>ROUND(E14*F14,2)</f>
        <v>0</v>
      </c>
      <c r="H14" s="230"/>
      <c r="I14" s="229">
        <f>ROUND(E14*H14,2)</f>
        <v>0</v>
      </c>
      <c r="J14" s="230"/>
      <c r="K14" s="229">
        <f>ROUND(E14*J14,2)</f>
        <v>0</v>
      </c>
      <c r="L14" s="229">
        <v>21</v>
      </c>
      <c r="M14" s="229">
        <f>G14*(1+L14/100)</f>
        <v>0</v>
      </c>
      <c r="N14" s="229">
        <v>0</v>
      </c>
      <c r="O14" s="229">
        <f>ROUND(E14*N14,2)</f>
        <v>0</v>
      </c>
      <c r="P14" s="229">
        <v>0</v>
      </c>
      <c r="Q14" s="229">
        <f>ROUND(E14*P14,2)</f>
        <v>0</v>
      </c>
      <c r="R14" s="229"/>
      <c r="S14" s="229" t="s">
        <v>106</v>
      </c>
      <c r="T14" s="229" t="s">
        <v>106</v>
      </c>
      <c r="U14" s="229">
        <v>9.6000000000000002E-2</v>
      </c>
      <c r="V14" s="229">
        <f>ROUND(E14*U14,2)</f>
        <v>19.2</v>
      </c>
      <c r="W14" s="229"/>
      <c r="X14" s="229" t="s">
        <v>107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108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7"/>
      <c r="B15" s="228"/>
      <c r="C15" s="255" t="s">
        <v>342</v>
      </c>
      <c r="D15" s="231"/>
      <c r="E15" s="232">
        <v>36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10"/>
      <c r="Z15" s="210"/>
      <c r="AA15" s="210"/>
      <c r="AB15" s="210"/>
      <c r="AC15" s="210"/>
      <c r="AD15" s="210"/>
      <c r="AE15" s="210"/>
      <c r="AF15" s="210"/>
      <c r="AG15" s="210" t="s">
        <v>110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7"/>
      <c r="B16" s="228"/>
      <c r="C16" s="255" t="s">
        <v>343</v>
      </c>
      <c r="D16" s="231"/>
      <c r="E16" s="232">
        <v>116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0"/>
      <c r="Z16" s="210"/>
      <c r="AA16" s="210"/>
      <c r="AB16" s="210"/>
      <c r="AC16" s="210"/>
      <c r="AD16" s="210"/>
      <c r="AE16" s="210"/>
      <c r="AF16" s="210"/>
      <c r="AG16" s="210" t="s">
        <v>110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27"/>
      <c r="B17" s="228"/>
      <c r="C17" s="255" t="s">
        <v>344</v>
      </c>
      <c r="D17" s="231"/>
      <c r="E17" s="232">
        <v>48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10"/>
      <c r="Z17" s="210"/>
      <c r="AA17" s="210"/>
      <c r="AB17" s="210"/>
      <c r="AC17" s="210"/>
      <c r="AD17" s="210"/>
      <c r="AE17" s="210"/>
      <c r="AF17" s="210"/>
      <c r="AG17" s="210" t="s">
        <v>110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6">
        <v>5</v>
      </c>
      <c r="B18" s="247" t="s">
        <v>144</v>
      </c>
      <c r="C18" s="256" t="s">
        <v>145</v>
      </c>
      <c r="D18" s="248" t="s">
        <v>131</v>
      </c>
      <c r="E18" s="249">
        <v>77.88</v>
      </c>
      <c r="F18" s="250"/>
      <c r="G18" s="251">
        <f>ROUND(E18*F18,2)</f>
        <v>0</v>
      </c>
      <c r="H18" s="230"/>
      <c r="I18" s="229">
        <f>ROUND(E18*H18,2)</f>
        <v>0</v>
      </c>
      <c r="J18" s="230"/>
      <c r="K18" s="229">
        <f>ROUND(E18*J18,2)</f>
        <v>0</v>
      </c>
      <c r="L18" s="229">
        <v>21</v>
      </c>
      <c r="M18" s="229">
        <f>G18*(1+L18/100)</f>
        <v>0</v>
      </c>
      <c r="N18" s="229">
        <v>0</v>
      </c>
      <c r="O18" s="229">
        <f>ROUND(E18*N18,2)</f>
        <v>0</v>
      </c>
      <c r="P18" s="229">
        <v>0</v>
      </c>
      <c r="Q18" s="229">
        <f>ROUND(E18*P18,2)</f>
        <v>0</v>
      </c>
      <c r="R18" s="229"/>
      <c r="S18" s="229" t="s">
        <v>106</v>
      </c>
      <c r="T18" s="229" t="s">
        <v>106</v>
      </c>
      <c r="U18" s="229">
        <v>0</v>
      </c>
      <c r="V18" s="229">
        <f>ROUND(E18*U18,2)</f>
        <v>0</v>
      </c>
      <c r="W18" s="229"/>
      <c r="X18" s="229" t="s">
        <v>107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108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34" t="s">
        <v>101</v>
      </c>
      <c r="B19" s="235" t="s">
        <v>55</v>
      </c>
      <c r="C19" s="253" t="s">
        <v>66</v>
      </c>
      <c r="D19" s="236"/>
      <c r="E19" s="237"/>
      <c r="F19" s="238"/>
      <c r="G19" s="239">
        <f>SUMIF(AG20:AG44,"&lt;&gt;NOR",G20:G44)</f>
        <v>0</v>
      </c>
      <c r="H19" s="233"/>
      <c r="I19" s="233">
        <f>SUM(I20:I44)</f>
        <v>0</v>
      </c>
      <c r="J19" s="233"/>
      <c r="K19" s="233">
        <f>SUM(K20:K44)</f>
        <v>0</v>
      </c>
      <c r="L19" s="233"/>
      <c r="M19" s="233">
        <f>SUM(M20:M44)</f>
        <v>0</v>
      </c>
      <c r="N19" s="233"/>
      <c r="O19" s="233">
        <f>SUM(O20:O44)</f>
        <v>188.37</v>
      </c>
      <c r="P19" s="233"/>
      <c r="Q19" s="233">
        <f>SUM(Q20:Q44)</f>
        <v>0</v>
      </c>
      <c r="R19" s="233"/>
      <c r="S19" s="233"/>
      <c r="T19" s="233"/>
      <c r="U19" s="233"/>
      <c r="V19" s="233">
        <f>SUM(V20:V44)</f>
        <v>143.4</v>
      </c>
      <c r="W19" s="233"/>
      <c r="X19" s="233"/>
      <c r="AG19" t="s">
        <v>102</v>
      </c>
    </row>
    <row r="20" spans="1:60" ht="22.5" outlineLevel="1" x14ac:dyDescent="0.2">
      <c r="A20" s="240">
        <v>6</v>
      </c>
      <c r="B20" s="241" t="s">
        <v>146</v>
      </c>
      <c r="C20" s="254" t="s">
        <v>147</v>
      </c>
      <c r="D20" s="242" t="s">
        <v>105</v>
      </c>
      <c r="E20" s="243">
        <v>200</v>
      </c>
      <c r="F20" s="244"/>
      <c r="G20" s="245">
        <f>ROUND(E20*F20,2)</f>
        <v>0</v>
      </c>
      <c r="H20" s="230"/>
      <c r="I20" s="229">
        <f>ROUND(E20*H20,2)</f>
        <v>0</v>
      </c>
      <c r="J20" s="230"/>
      <c r="K20" s="229">
        <f>ROUND(E20*J20,2)</f>
        <v>0</v>
      </c>
      <c r="L20" s="229">
        <v>21</v>
      </c>
      <c r="M20" s="229">
        <f>G20*(1+L20/100)</f>
        <v>0</v>
      </c>
      <c r="N20" s="229">
        <v>0.378</v>
      </c>
      <c r="O20" s="229">
        <f>ROUND(E20*N20,2)</f>
        <v>75.599999999999994</v>
      </c>
      <c r="P20" s="229">
        <v>0</v>
      </c>
      <c r="Q20" s="229">
        <f>ROUND(E20*P20,2)</f>
        <v>0</v>
      </c>
      <c r="R20" s="229"/>
      <c r="S20" s="229" t="s">
        <v>106</v>
      </c>
      <c r="T20" s="229" t="s">
        <v>106</v>
      </c>
      <c r="U20" s="229">
        <v>2.5999999999999999E-2</v>
      </c>
      <c r="V20" s="229">
        <f>ROUND(E20*U20,2)</f>
        <v>5.2</v>
      </c>
      <c r="W20" s="229"/>
      <c r="X20" s="229" t="s">
        <v>107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108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27"/>
      <c r="B21" s="228"/>
      <c r="C21" s="255" t="s">
        <v>342</v>
      </c>
      <c r="D21" s="231"/>
      <c r="E21" s="232">
        <v>36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10"/>
      <c r="Z21" s="210"/>
      <c r="AA21" s="210"/>
      <c r="AB21" s="210"/>
      <c r="AC21" s="210"/>
      <c r="AD21" s="210"/>
      <c r="AE21" s="210"/>
      <c r="AF21" s="210"/>
      <c r="AG21" s="210" t="s">
        <v>110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27"/>
      <c r="B22" s="228"/>
      <c r="C22" s="255" t="s">
        <v>343</v>
      </c>
      <c r="D22" s="231"/>
      <c r="E22" s="232">
        <v>116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10"/>
      <c r="Z22" s="210"/>
      <c r="AA22" s="210"/>
      <c r="AB22" s="210"/>
      <c r="AC22" s="210"/>
      <c r="AD22" s="210"/>
      <c r="AE22" s="210"/>
      <c r="AF22" s="210"/>
      <c r="AG22" s="210" t="s">
        <v>110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7"/>
      <c r="B23" s="228"/>
      <c r="C23" s="255" t="s">
        <v>344</v>
      </c>
      <c r="D23" s="231"/>
      <c r="E23" s="232">
        <v>48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10"/>
      <c r="Z23" s="210"/>
      <c r="AA23" s="210"/>
      <c r="AB23" s="210"/>
      <c r="AC23" s="210"/>
      <c r="AD23" s="210"/>
      <c r="AE23" s="210"/>
      <c r="AF23" s="210"/>
      <c r="AG23" s="210" t="s">
        <v>110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0">
        <v>7</v>
      </c>
      <c r="B24" s="241" t="s">
        <v>148</v>
      </c>
      <c r="C24" s="254" t="s">
        <v>149</v>
      </c>
      <c r="D24" s="242" t="s">
        <v>105</v>
      </c>
      <c r="E24" s="243">
        <v>164</v>
      </c>
      <c r="F24" s="244"/>
      <c r="G24" s="245">
        <f>ROUND(E24*F24,2)</f>
        <v>0</v>
      </c>
      <c r="H24" s="230"/>
      <c r="I24" s="229">
        <f>ROUND(E24*H24,2)</f>
        <v>0</v>
      </c>
      <c r="J24" s="230"/>
      <c r="K24" s="229">
        <f>ROUND(E24*J24,2)</f>
        <v>0</v>
      </c>
      <c r="L24" s="229">
        <v>21</v>
      </c>
      <c r="M24" s="229">
        <f>G24*(1+L24/100)</f>
        <v>0</v>
      </c>
      <c r="N24" s="229">
        <v>0.38041999999999998</v>
      </c>
      <c r="O24" s="229">
        <f>ROUND(E24*N24,2)</f>
        <v>62.39</v>
      </c>
      <c r="P24" s="229">
        <v>0</v>
      </c>
      <c r="Q24" s="229">
        <f>ROUND(E24*P24,2)</f>
        <v>0</v>
      </c>
      <c r="R24" s="229"/>
      <c r="S24" s="229" t="s">
        <v>106</v>
      </c>
      <c r="T24" s="229" t="s">
        <v>106</v>
      </c>
      <c r="U24" s="229">
        <v>0.151</v>
      </c>
      <c r="V24" s="229">
        <f>ROUND(E24*U24,2)</f>
        <v>24.76</v>
      </c>
      <c r="W24" s="229"/>
      <c r="X24" s="229" t="s">
        <v>107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108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/>
      <c r="B25" s="228"/>
      <c r="C25" s="255" t="s">
        <v>343</v>
      </c>
      <c r="D25" s="231"/>
      <c r="E25" s="232">
        <v>116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10"/>
      <c r="Z25" s="210"/>
      <c r="AA25" s="210"/>
      <c r="AB25" s="210"/>
      <c r="AC25" s="210"/>
      <c r="AD25" s="210"/>
      <c r="AE25" s="210"/>
      <c r="AF25" s="210"/>
      <c r="AG25" s="210" t="s">
        <v>110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/>
      <c r="B26" s="228"/>
      <c r="C26" s="255" t="s">
        <v>344</v>
      </c>
      <c r="D26" s="231"/>
      <c r="E26" s="232">
        <v>48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10"/>
      <c r="Z26" s="210"/>
      <c r="AA26" s="210"/>
      <c r="AB26" s="210"/>
      <c r="AC26" s="210"/>
      <c r="AD26" s="210"/>
      <c r="AE26" s="210"/>
      <c r="AF26" s="210"/>
      <c r="AG26" s="210" t="s">
        <v>110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0">
        <v>8</v>
      </c>
      <c r="B27" s="241" t="s">
        <v>150</v>
      </c>
      <c r="C27" s="254" t="s">
        <v>151</v>
      </c>
      <c r="D27" s="242" t="s">
        <v>105</v>
      </c>
      <c r="E27" s="243">
        <v>18</v>
      </c>
      <c r="F27" s="244"/>
      <c r="G27" s="245">
        <f>ROUND(E27*F27,2)</f>
        <v>0</v>
      </c>
      <c r="H27" s="230"/>
      <c r="I27" s="229">
        <f>ROUND(E27*H27,2)</f>
        <v>0</v>
      </c>
      <c r="J27" s="230"/>
      <c r="K27" s="229">
        <f>ROUND(E27*J27,2)</f>
        <v>0</v>
      </c>
      <c r="L27" s="229">
        <v>21</v>
      </c>
      <c r="M27" s="229">
        <f>G27*(1+L27/100)</f>
        <v>0</v>
      </c>
      <c r="N27" s="229">
        <v>3.4000000000000002E-4</v>
      </c>
      <c r="O27" s="229">
        <f>ROUND(E27*N27,2)</f>
        <v>0.01</v>
      </c>
      <c r="P27" s="229">
        <v>0</v>
      </c>
      <c r="Q27" s="229">
        <f>ROUND(E27*P27,2)</f>
        <v>0</v>
      </c>
      <c r="R27" s="229"/>
      <c r="S27" s="229" t="s">
        <v>106</v>
      </c>
      <c r="T27" s="229" t="s">
        <v>106</v>
      </c>
      <c r="U27" s="229">
        <v>8.0000000000000002E-3</v>
      </c>
      <c r="V27" s="229">
        <f>ROUND(E27*U27,2)</f>
        <v>0.14000000000000001</v>
      </c>
      <c r="W27" s="229"/>
      <c r="X27" s="229" t="s">
        <v>107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108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7"/>
      <c r="B28" s="228"/>
      <c r="C28" s="255" t="s">
        <v>345</v>
      </c>
      <c r="D28" s="231"/>
      <c r="E28" s="232">
        <v>18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10"/>
      <c r="Z28" s="210"/>
      <c r="AA28" s="210"/>
      <c r="AB28" s="210"/>
      <c r="AC28" s="210"/>
      <c r="AD28" s="210"/>
      <c r="AE28" s="210"/>
      <c r="AF28" s="210"/>
      <c r="AG28" s="210" t="s">
        <v>110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6">
        <v>9</v>
      </c>
      <c r="B29" s="247" t="s">
        <v>152</v>
      </c>
      <c r="C29" s="256" t="s">
        <v>153</v>
      </c>
      <c r="D29" s="248" t="s">
        <v>105</v>
      </c>
      <c r="E29" s="249">
        <v>18</v>
      </c>
      <c r="F29" s="250"/>
      <c r="G29" s="251">
        <f>ROUND(E29*F29,2)</f>
        <v>0</v>
      </c>
      <c r="H29" s="230"/>
      <c r="I29" s="229">
        <f>ROUND(E29*H29,2)</f>
        <v>0</v>
      </c>
      <c r="J29" s="230"/>
      <c r="K29" s="229">
        <f>ROUND(E29*J29,2)</f>
        <v>0</v>
      </c>
      <c r="L29" s="229">
        <v>21</v>
      </c>
      <c r="M29" s="229">
        <f>G29*(1+L29/100)</f>
        <v>0</v>
      </c>
      <c r="N29" s="229">
        <v>0.12966</v>
      </c>
      <c r="O29" s="229">
        <f>ROUND(E29*N29,2)</f>
        <v>2.33</v>
      </c>
      <c r="P29" s="229">
        <v>0</v>
      </c>
      <c r="Q29" s="229">
        <f>ROUND(E29*P29,2)</f>
        <v>0</v>
      </c>
      <c r="R29" s="229"/>
      <c r="S29" s="229" t="s">
        <v>106</v>
      </c>
      <c r="T29" s="229" t="s">
        <v>106</v>
      </c>
      <c r="U29" s="229">
        <v>7.1999999999999995E-2</v>
      </c>
      <c r="V29" s="229">
        <f>ROUND(E29*U29,2)</f>
        <v>1.3</v>
      </c>
      <c r="W29" s="229"/>
      <c r="X29" s="229" t="s">
        <v>107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108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0">
        <v>10</v>
      </c>
      <c r="B30" s="241" t="s">
        <v>155</v>
      </c>
      <c r="C30" s="254" t="s">
        <v>156</v>
      </c>
      <c r="D30" s="242" t="s">
        <v>105</v>
      </c>
      <c r="E30" s="243">
        <v>36</v>
      </c>
      <c r="F30" s="244"/>
      <c r="G30" s="245">
        <f>ROUND(E30*F30,2)</f>
        <v>0</v>
      </c>
      <c r="H30" s="230"/>
      <c r="I30" s="229">
        <f>ROUND(E30*H30,2)</f>
        <v>0</v>
      </c>
      <c r="J30" s="230"/>
      <c r="K30" s="229">
        <f>ROUND(E30*J30,2)</f>
        <v>0</v>
      </c>
      <c r="L30" s="229">
        <v>21</v>
      </c>
      <c r="M30" s="229">
        <f>G30*(1+L30/100)</f>
        <v>0</v>
      </c>
      <c r="N30" s="229">
        <v>7.3899999999999993E-2</v>
      </c>
      <c r="O30" s="229">
        <f>ROUND(E30*N30,2)</f>
        <v>2.66</v>
      </c>
      <c r="P30" s="229">
        <v>0</v>
      </c>
      <c r="Q30" s="229">
        <f>ROUND(E30*P30,2)</f>
        <v>0</v>
      </c>
      <c r="R30" s="229"/>
      <c r="S30" s="229" t="s">
        <v>106</v>
      </c>
      <c r="T30" s="229" t="s">
        <v>106</v>
      </c>
      <c r="U30" s="229">
        <v>0.45200000000000001</v>
      </c>
      <c r="V30" s="229">
        <f>ROUND(E30*U30,2)</f>
        <v>16.27</v>
      </c>
      <c r="W30" s="229"/>
      <c r="X30" s="229" t="s">
        <v>107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108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27"/>
      <c r="B31" s="228"/>
      <c r="C31" s="255" t="s">
        <v>342</v>
      </c>
      <c r="D31" s="231"/>
      <c r="E31" s="232">
        <v>36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10"/>
      <c r="Z31" s="210"/>
      <c r="AA31" s="210"/>
      <c r="AB31" s="210"/>
      <c r="AC31" s="210"/>
      <c r="AD31" s="210"/>
      <c r="AE31" s="210"/>
      <c r="AF31" s="210"/>
      <c r="AG31" s="210" t="s">
        <v>110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11</v>
      </c>
      <c r="B32" s="241" t="s">
        <v>157</v>
      </c>
      <c r="C32" s="254" t="s">
        <v>158</v>
      </c>
      <c r="D32" s="242" t="s">
        <v>105</v>
      </c>
      <c r="E32" s="243">
        <v>164</v>
      </c>
      <c r="F32" s="244"/>
      <c r="G32" s="245">
        <f>ROUND(E32*F32,2)</f>
        <v>0</v>
      </c>
      <c r="H32" s="230"/>
      <c r="I32" s="229">
        <f>ROUND(E32*H32,2)</f>
        <v>0</v>
      </c>
      <c r="J32" s="230"/>
      <c r="K32" s="229">
        <f>ROUND(E32*J32,2)</f>
        <v>0</v>
      </c>
      <c r="L32" s="229">
        <v>21</v>
      </c>
      <c r="M32" s="229">
        <f>G32*(1+L32/100)</f>
        <v>0</v>
      </c>
      <c r="N32" s="229">
        <v>7.3899999999999993E-2</v>
      </c>
      <c r="O32" s="229">
        <f>ROUND(E32*N32,2)</f>
        <v>12.12</v>
      </c>
      <c r="P32" s="229">
        <v>0</v>
      </c>
      <c r="Q32" s="229">
        <f>ROUND(E32*P32,2)</f>
        <v>0</v>
      </c>
      <c r="R32" s="229"/>
      <c r="S32" s="229" t="s">
        <v>106</v>
      </c>
      <c r="T32" s="229" t="s">
        <v>106</v>
      </c>
      <c r="U32" s="229">
        <v>0.47799999999999998</v>
      </c>
      <c r="V32" s="229">
        <f>ROUND(E32*U32,2)</f>
        <v>78.39</v>
      </c>
      <c r="W32" s="229"/>
      <c r="X32" s="229" t="s">
        <v>107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108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7"/>
      <c r="B33" s="228"/>
      <c r="C33" s="255" t="s">
        <v>343</v>
      </c>
      <c r="D33" s="231"/>
      <c r="E33" s="232">
        <v>116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10"/>
      <c r="Z33" s="210"/>
      <c r="AA33" s="210"/>
      <c r="AB33" s="210"/>
      <c r="AC33" s="210"/>
      <c r="AD33" s="210"/>
      <c r="AE33" s="210"/>
      <c r="AF33" s="210"/>
      <c r="AG33" s="210" t="s">
        <v>110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/>
      <c r="B34" s="228"/>
      <c r="C34" s="255" t="s">
        <v>344</v>
      </c>
      <c r="D34" s="231"/>
      <c r="E34" s="232">
        <v>48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10"/>
      <c r="Z34" s="210"/>
      <c r="AA34" s="210"/>
      <c r="AB34" s="210"/>
      <c r="AC34" s="210"/>
      <c r="AD34" s="210"/>
      <c r="AE34" s="210"/>
      <c r="AF34" s="210"/>
      <c r="AG34" s="210" t="s">
        <v>110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12</v>
      </c>
      <c r="B35" s="241" t="s">
        <v>159</v>
      </c>
      <c r="C35" s="254" t="s">
        <v>160</v>
      </c>
      <c r="D35" s="242" t="s">
        <v>124</v>
      </c>
      <c r="E35" s="243">
        <v>8.5</v>
      </c>
      <c r="F35" s="244"/>
      <c r="G35" s="245">
        <f>ROUND(E35*F35,2)</f>
        <v>0</v>
      </c>
      <c r="H35" s="230"/>
      <c r="I35" s="229">
        <f>ROUND(E35*H35,2)</f>
        <v>0</v>
      </c>
      <c r="J35" s="230"/>
      <c r="K35" s="229">
        <f>ROUND(E35*J35,2)</f>
        <v>0</v>
      </c>
      <c r="L35" s="229">
        <v>21</v>
      </c>
      <c r="M35" s="229">
        <f>G35*(1+L35/100)</f>
        <v>0</v>
      </c>
      <c r="N35" s="229">
        <v>3.3E-4</v>
      </c>
      <c r="O35" s="229">
        <f>ROUND(E35*N35,2)</f>
        <v>0</v>
      </c>
      <c r="P35" s="229">
        <v>0</v>
      </c>
      <c r="Q35" s="229">
        <f>ROUND(E35*P35,2)</f>
        <v>0</v>
      </c>
      <c r="R35" s="229"/>
      <c r="S35" s="229" t="s">
        <v>106</v>
      </c>
      <c r="T35" s="229" t="s">
        <v>106</v>
      </c>
      <c r="U35" s="229">
        <v>0.41</v>
      </c>
      <c r="V35" s="229">
        <f>ROUND(E35*U35,2)</f>
        <v>3.49</v>
      </c>
      <c r="W35" s="229"/>
      <c r="X35" s="229" t="s">
        <v>107</v>
      </c>
      <c r="Y35" s="210"/>
      <c r="Z35" s="210"/>
      <c r="AA35" s="210"/>
      <c r="AB35" s="210"/>
      <c r="AC35" s="210"/>
      <c r="AD35" s="210"/>
      <c r="AE35" s="210"/>
      <c r="AF35" s="210"/>
      <c r="AG35" s="210" t="s">
        <v>108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27"/>
      <c r="B36" s="228"/>
      <c r="C36" s="255" t="s">
        <v>346</v>
      </c>
      <c r="D36" s="231"/>
      <c r="E36" s="232">
        <v>8.5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10"/>
      <c r="Z36" s="210"/>
      <c r="AA36" s="210"/>
      <c r="AB36" s="210"/>
      <c r="AC36" s="210"/>
      <c r="AD36" s="210"/>
      <c r="AE36" s="210"/>
      <c r="AF36" s="210"/>
      <c r="AG36" s="210" t="s">
        <v>110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0">
        <v>13</v>
      </c>
      <c r="B37" s="241" t="s">
        <v>163</v>
      </c>
      <c r="C37" s="254" t="s">
        <v>164</v>
      </c>
      <c r="D37" s="242" t="s">
        <v>124</v>
      </c>
      <c r="E37" s="243">
        <v>32.200000000000003</v>
      </c>
      <c r="F37" s="244"/>
      <c r="G37" s="245">
        <f>ROUND(E37*F37,2)</f>
        <v>0</v>
      </c>
      <c r="H37" s="230"/>
      <c r="I37" s="229">
        <f>ROUND(E37*H37,2)</f>
        <v>0</v>
      </c>
      <c r="J37" s="230"/>
      <c r="K37" s="229">
        <f>ROUND(E37*J37,2)</f>
        <v>0</v>
      </c>
      <c r="L37" s="229">
        <v>21</v>
      </c>
      <c r="M37" s="229">
        <f>G37*(1+L37/100)</f>
        <v>0</v>
      </c>
      <c r="N37" s="229">
        <v>3.6000000000000002E-4</v>
      </c>
      <c r="O37" s="229">
        <f>ROUND(E37*N37,2)</f>
        <v>0.01</v>
      </c>
      <c r="P37" s="229">
        <v>0</v>
      </c>
      <c r="Q37" s="229">
        <f>ROUND(E37*P37,2)</f>
        <v>0</v>
      </c>
      <c r="R37" s="229"/>
      <c r="S37" s="229" t="s">
        <v>106</v>
      </c>
      <c r="T37" s="229" t="s">
        <v>106</v>
      </c>
      <c r="U37" s="229">
        <v>0.43</v>
      </c>
      <c r="V37" s="229">
        <f>ROUND(E37*U37,2)</f>
        <v>13.85</v>
      </c>
      <c r="W37" s="229"/>
      <c r="X37" s="229" t="s">
        <v>107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27"/>
      <c r="B38" s="228"/>
      <c r="C38" s="255" t="s">
        <v>347</v>
      </c>
      <c r="D38" s="231"/>
      <c r="E38" s="232">
        <v>32.200000000000003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10"/>
      <c r="Z38" s="210"/>
      <c r="AA38" s="210"/>
      <c r="AB38" s="210"/>
      <c r="AC38" s="210"/>
      <c r="AD38" s="210"/>
      <c r="AE38" s="210"/>
      <c r="AF38" s="210"/>
      <c r="AG38" s="210" t="s">
        <v>110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14</v>
      </c>
      <c r="B39" s="241" t="s">
        <v>169</v>
      </c>
      <c r="C39" s="254" t="s">
        <v>170</v>
      </c>
      <c r="D39" s="242" t="s">
        <v>105</v>
      </c>
      <c r="E39" s="243">
        <v>36.36</v>
      </c>
      <c r="F39" s="244"/>
      <c r="G39" s="245">
        <f>ROUND(E39*F39,2)</f>
        <v>0</v>
      </c>
      <c r="H39" s="230"/>
      <c r="I39" s="229">
        <f>ROUND(E39*H39,2)</f>
        <v>0</v>
      </c>
      <c r="J39" s="230"/>
      <c r="K39" s="229">
        <f>ROUND(E39*J39,2)</f>
        <v>0</v>
      </c>
      <c r="L39" s="229">
        <v>21</v>
      </c>
      <c r="M39" s="229">
        <f>G39*(1+L39/100)</f>
        <v>0</v>
      </c>
      <c r="N39" s="229">
        <v>0.129</v>
      </c>
      <c r="O39" s="229">
        <f>ROUND(E39*N39,2)</f>
        <v>4.6900000000000004</v>
      </c>
      <c r="P39" s="229">
        <v>0</v>
      </c>
      <c r="Q39" s="229">
        <f>ROUND(E39*P39,2)</f>
        <v>0</v>
      </c>
      <c r="R39" s="229" t="s">
        <v>171</v>
      </c>
      <c r="S39" s="229" t="s">
        <v>106</v>
      </c>
      <c r="T39" s="229" t="s">
        <v>106</v>
      </c>
      <c r="U39" s="229">
        <v>0</v>
      </c>
      <c r="V39" s="229">
        <f>ROUND(E39*U39,2)</f>
        <v>0</v>
      </c>
      <c r="W39" s="229"/>
      <c r="X39" s="229" t="s">
        <v>172</v>
      </c>
      <c r="Y39" s="210"/>
      <c r="Z39" s="210"/>
      <c r="AA39" s="210"/>
      <c r="AB39" s="210"/>
      <c r="AC39" s="210"/>
      <c r="AD39" s="210"/>
      <c r="AE39" s="210"/>
      <c r="AF39" s="210"/>
      <c r="AG39" s="210" t="s">
        <v>173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27"/>
      <c r="B40" s="228"/>
      <c r="C40" s="255" t="s">
        <v>267</v>
      </c>
      <c r="D40" s="231"/>
      <c r="E40" s="232">
        <v>36.36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10"/>
      <c r="Z40" s="210"/>
      <c r="AA40" s="210"/>
      <c r="AB40" s="210"/>
      <c r="AC40" s="210"/>
      <c r="AD40" s="210"/>
      <c r="AE40" s="210"/>
      <c r="AF40" s="210"/>
      <c r="AG40" s="210" t="s">
        <v>110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15</v>
      </c>
      <c r="B41" s="241" t="s">
        <v>178</v>
      </c>
      <c r="C41" s="254" t="s">
        <v>179</v>
      </c>
      <c r="D41" s="242" t="s">
        <v>105</v>
      </c>
      <c r="E41" s="243">
        <v>117.16</v>
      </c>
      <c r="F41" s="244"/>
      <c r="G41" s="245">
        <f>ROUND(E41*F41,2)</f>
        <v>0</v>
      </c>
      <c r="H41" s="230"/>
      <c r="I41" s="229">
        <f>ROUND(E41*H41,2)</f>
        <v>0</v>
      </c>
      <c r="J41" s="230"/>
      <c r="K41" s="229">
        <f>ROUND(E41*J41,2)</f>
        <v>0</v>
      </c>
      <c r="L41" s="229">
        <v>21</v>
      </c>
      <c r="M41" s="229">
        <f>G41*(1+L41/100)</f>
        <v>0</v>
      </c>
      <c r="N41" s="229">
        <v>0.17244999999999999</v>
      </c>
      <c r="O41" s="229">
        <f>ROUND(E41*N41,2)</f>
        <v>20.2</v>
      </c>
      <c r="P41" s="229">
        <v>0</v>
      </c>
      <c r="Q41" s="229">
        <f>ROUND(E41*P41,2)</f>
        <v>0</v>
      </c>
      <c r="R41" s="229" t="s">
        <v>171</v>
      </c>
      <c r="S41" s="229" t="s">
        <v>106</v>
      </c>
      <c r="T41" s="229" t="s">
        <v>106</v>
      </c>
      <c r="U41" s="229">
        <v>0</v>
      </c>
      <c r="V41" s="229">
        <f>ROUND(E41*U41,2)</f>
        <v>0</v>
      </c>
      <c r="W41" s="229"/>
      <c r="X41" s="229" t="s">
        <v>172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173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/>
      <c r="B42" s="228"/>
      <c r="C42" s="255" t="s">
        <v>348</v>
      </c>
      <c r="D42" s="231"/>
      <c r="E42" s="232">
        <v>117.16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10"/>
      <c r="Z42" s="210"/>
      <c r="AA42" s="210"/>
      <c r="AB42" s="210"/>
      <c r="AC42" s="210"/>
      <c r="AD42" s="210"/>
      <c r="AE42" s="210"/>
      <c r="AF42" s="210"/>
      <c r="AG42" s="210" t="s">
        <v>110</v>
      </c>
      <c r="AH42" s="210">
        <v>0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16</v>
      </c>
      <c r="B43" s="241" t="s">
        <v>181</v>
      </c>
      <c r="C43" s="254" t="s">
        <v>182</v>
      </c>
      <c r="D43" s="242" t="s">
        <v>105</v>
      </c>
      <c r="E43" s="243">
        <v>48.48</v>
      </c>
      <c r="F43" s="244"/>
      <c r="G43" s="245">
        <f>ROUND(E43*F43,2)</f>
        <v>0</v>
      </c>
      <c r="H43" s="230"/>
      <c r="I43" s="229">
        <f>ROUND(E43*H43,2)</f>
        <v>0</v>
      </c>
      <c r="J43" s="230"/>
      <c r="K43" s="229">
        <f>ROUND(E43*J43,2)</f>
        <v>0</v>
      </c>
      <c r="L43" s="229">
        <v>21</v>
      </c>
      <c r="M43" s="229">
        <f>G43*(1+L43/100)</f>
        <v>0</v>
      </c>
      <c r="N43" s="229">
        <v>0.17244999999999999</v>
      </c>
      <c r="O43" s="229">
        <f>ROUND(E43*N43,2)</f>
        <v>8.36</v>
      </c>
      <c r="P43" s="229">
        <v>0</v>
      </c>
      <c r="Q43" s="229">
        <f>ROUND(E43*P43,2)</f>
        <v>0</v>
      </c>
      <c r="R43" s="229"/>
      <c r="S43" s="229" t="s">
        <v>183</v>
      </c>
      <c r="T43" s="229" t="s">
        <v>349</v>
      </c>
      <c r="U43" s="229">
        <v>0</v>
      </c>
      <c r="V43" s="229">
        <f>ROUND(E43*U43,2)</f>
        <v>0</v>
      </c>
      <c r="W43" s="229"/>
      <c r="X43" s="229" t="s">
        <v>172</v>
      </c>
      <c r="Y43" s="210"/>
      <c r="Z43" s="210"/>
      <c r="AA43" s="210"/>
      <c r="AB43" s="210"/>
      <c r="AC43" s="210"/>
      <c r="AD43" s="210"/>
      <c r="AE43" s="210"/>
      <c r="AF43" s="210"/>
      <c r="AG43" s="210" t="s">
        <v>173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27"/>
      <c r="B44" s="228"/>
      <c r="C44" s="255" t="s">
        <v>310</v>
      </c>
      <c r="D44" s="231"/>
      <c r="E44" s="232">
        <v>48.48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10"/>
      <c r="Z44" s="210"/>
      <c r="AA44" s="210"/>
      <c r="AB44" s="210"/>
      <c r="AC44" s="210"/>
      <c r="AD44" s="210"/>
      <c r="AE44" s="210"/>
      <c r="AF44" s="210"/>
      <c r="AG44" s="210" t="s">
        <v>110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x14ac:dyDescent="0.2">
      <c r="A45" s="234" t="s">
        <v>101</v>
      </c>
      <c r="B45" s="235" t="s">
        <v>67</v>
      </c>
      <c r="C45" s="253" t="s">
        <v>68</v>
      </c>
      <c r="D45" s="236"/>
      <c r="E45" s="237"/>
      <c r="F45" s="238"/>
      <c r="G45" s="239">
        <f>SUMIF(AG46:AG56,"&lt;&gt;NOR",G46:G56)</f>
        <v>0</v>
      </c>
      <c r="H45" s="233"/>
      <c r="I45" s="233">
        <f>SUM(I46:I56)</f>
        <v>0</v>
      </c>
      <c r="J45" s="233"/>
      <c r="K45" s="233">
        <f>SUM(K46:K56)</f>
        <v>0</v>
      </c>
      <c r="L45" s="233"/>
      <c r="M45" s="233">
        <f>SUM(M46:M56)</f>
        <v>0</v>
      </c>
      <c r="N45" s="233"/>
      <c r="O45" s="233">
        <f>SUM(O46:O56)</f>
        <v>45.39</v>
      </c>
      <c r="P45" s="233"/>
      <c r="Q45" s="233">
        <f>SUM(Q46:Q56)</f>
        <v>0</v>
      </c>
      <c r="R45" s="233"/>
      <c r="S45" s="233"/>
      <c r="T45" s="233"/>
      <c r="U45" s="233"/>
      <c r="V45" s="233">
        <f>SUM(V46:V56)</f>
        <v>57.599999999999994</v>
      </c>
      <c r="W45" s="233"/>
      <c r="X45" s="233"/>
      <c r="AG45" t="s">
        <v>102</v>
      </c>
    </row>
    <row r="46" spans="1:60" outlineLevel="1" x14ac:dyDescent="0.2">
      <c r="A46" s="240">
        <v>17</v>
      </c>
      <c r="B46" s="241" t="s">
        <v>186</v>
      </c>
      <c r="C46" s="254" t="s">
        <v>187</v>
      </c>
      <c r="D46" s="242" t="s">
        <v>124</v>
      </c>
      <c r="E46" s="243">
        <v>149</v>
      </c>
      <c r="F46" s="244"/>
      <c r="G46" s="245">
        <f>ROUND(E46*F46,2)</f>
        <v>0</v>
      </c>
      <c r="H46" s="230"/>
      <c r="I46" s="229">
        <f>ROUND(E46*H46,2)</f>
        <v>0</v>
      </c>
      <c r="J46" s="230"/>
      <c r="K46" s="229">
        <f>ROUND(E46*J46,2)</f>
        <v>0</v>
      </c>
      <c r="L46" s="229">
        <v>21</v>
      </c>
      <c r="M46" s="229">
        <f>G46*(1+L46/100)</f>
        <v>0</v>
      </c>
      <c r="N46" s="229">
        <v>0.188</v>
      </c>
      <c r="O46" s="229">
        <f>ROUND(E46*N46,2)</f>
        <v>28.01</v>
      </c>
      <c r="P46" s="229">
        <v>0</v>
      </c>
      <c r="Q46" s="229">
        <f>ROUND(E46*P46,2)</f>
        <v>0</v>
      </c>
      <c r="R46" s="229"/>
      <c r="S46" s="229" t="s">
        <v>106</v>
      </c>
      <c r="T46" s="229" t="s">
        <v>106</v>
      </c>
      <c r="U46" s="229">
        <v>0.27200000000000002</v>
      </c>
      <c r="V46" s="229">
        <f>ROUND(E46*U46,2)</f>
        <v>40.53</v>
      </c>
      <c r="W46" s="229"/>
      <c r="X46" s="229" t="s">
        <v>107</v>
      </c>
      <c r="Y46" s="210"/>
      <c r="Z46" s="210"/>
      <c r="AA46" s="210"/>
      <c r="AB46" s="210"/>
      <c r="AC46" s="210"/>
      <c r="AD46" s="210"/>
      <c r="AE46" s="210"/>
      <c r="AF46" s="210"/>
      <c r="AG46" s="210" t="s">
        <v>108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27"/>
      <c r="B47" s="228"/>
      <c r="C47" s="255" t="s">
        <v>350</v>
      </c>
      <c r="D47" s="231"/>
      <c r="E47" s="232">
        <v>59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10"/>
      <c r="Z47" s="210"/>
      <c r="AA47" s="210"/>
      <c r="AB47" s="210"/>
      <c r="AC47" s="210"/>
      <c r="AD47" s="210"/>
      <c r="AE47" s="210"/>
      <c r="AF47" s="210"/>
      <c r="AG47" s="210" t="s">
        <v>110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27"/>
      <c r="B48" s="228"/>
      <c r="C48" s="255" t="s">
        <v>351</v>
      </c>
      <c r="D48" s="231"/>
      <c r="E48" s="232">
        <v>90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10"/>
      <c r="Z48" s="210"/>
      <c r="AA48" s="210"/>
      <c r="AB48" s="210"/>
      <c r="AC48" s="210"/>
      <c r="AD48" s="210"/>
      <c r="AE48" s="210"/>
      <c r="AF48" s="210"/>
      <c r="AG48" s="210" t="s">
        <v>110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0">
        <v>18</v>
      </c>
      <c r="B49" s="241" t="s">
        <v>192</v>
      </c>
      <c r="C49" s="254" t="s">
        <v>193</v>
      </c>
      <c r="D49" s="242" t="s">
        <v>131</v>
      </c>
      <c r="E49" s="243">
        <v>3.7250000000000001</v>
      </c>
      <c r="F49" s="244"/>
      <c r="G49" s="245">
        <f>ROUND(E49*F49,2)</f>
        <v>0</v>
      </c>
      <c r="H49" s="230"/>
      <c r="I49" s="229">
        <f>ROUND(E49*H49,2)</f>
        <v>0</v>
      </c>
      <c r="J49" s="230"/>
      <c r="K49" s="229">
        <f>ROUND(E49*J49,2)</f>
        <v>0</v>
      </c>
      <c r="L49" s="229">
        <v>21</v>
      </c>
      <c r="M49" s="229">
        <f>G49*(1+L49/100)</f>
        <v>0</v>
      </c>
      <c r="N49" s="229">
        <v>2.5249999999999999</v>
      </c>
      <c r="O49" s="229">
        <f>ROUND(E49*N49,2)</f>
        <v>9.41</v>
      </c>
      <c r="P49" s="229">
        <v>0</v>
      </c>
      <c r="Q49" s="229">
        <f>ROUND(E49*P49,2)</f>
        <v>0</v>
      </c>
      <c r="R49" s="229"/>
      <c r="S49" s="229" t="s">
        <v>106</v>
      </c>
      <c r="T49" s="229" t="s">
        <v>106</v>
      </c>
      <c r="U49" s="229">
        <v>1.4419999999999999</v>
      </c>
      <c r="V49" s="229">
        <f>ROUND(E49*U49,2)</f>
        <v>5.37</v>
      </c>
      <c r="W49" s="229"/>
      <c r="X49" s="229" t="s">
        <v>107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108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7"/>
      <c r="B50" s="228"/>
      <c r="C50" s="255" t="s">
        <v>352</v>
      </c>
      <c r="D50" s="231"/>
      <c r="E50" s="232">
        <v>3.7250000000000001</v>
      </c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10"/>
      <c r="Z50" s="210"/>
      <c r="AA50" s="210"/>
      <c r="AB50" s="210"/>
      <c r="AC50" s="210"/>
      <c r="AD50" s="210"/>
      <c r="AE50" s="210"/>
      <c r="AF50" s="210"/>
      <c r="AG50" s="210" t="s">
        <v>110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6">
        <v>19</v>
      </c>
      <c r="B51" s="247" t="s">
        <v>195</v>
      </c>
      <c r="C51" s="256" t="s">
        <v>196</v>
      </c>
      <c r="D51" s="248" t="s">
        <v>124</v>
      </c>
      <c r="E51" s="249">
        <v>90</v>
      </c>
      <c r="F51" s="250"/>
      <c r="G51" s="251">
        <f>ROUND(E51*F51,2)</f>
        <v>0</v>
      </c>
      <c r="H51" s="230"/>
      <c r="I51" s="229">
        <f>ROUND(E51*H51,2)</f>
        <v>0</v>
      </c>
      <c r="J51" s="230"/>
      <c r="K51" s="229">
        <f>ROUND(E51*J51,2)</f>
        <v>0</v>
      </c>
      <c r="L51" s="229">
        <v>21</v>
      </c>
      <c r="M51" s="229">
        <f>G51*(1+L51/100)</f>
        <v>0</v>
      </c>
      <c r="N51" s="229">
        <v>0</v>
      </c>
      <c r="O51" s="229">
        <f>ROUND(E51*N51,2)</f>
        <v>0</v>
      </c>
      <c r="P51" s="229">
        <v>0</v>
      </c>
      <c r="Q51" s="229">
        <f>ROUND(E51*P51,2)</f>
        <v>0</v>
      </c>
      <c r="R51" s="229"/>
      <c r="S51" s="229" t="s">
        <v>106</v>
      </c>
      <c r="T51" s="229" t="s">
        <v>106</v>
      </c>
      <c r="U51" s="229">
        <v>9.2999999999999999E-2</v>
      </c>
      <c r="V51" s="229">
        <f>ROUND(E51*U51,2)</f>
        <v>8.3699999999999992</v>
      </c>
      <c r="W51" s="229"/>
      <c r="X51" s="229" t="s">
        <v>107</v>
      </c>
      <c r="Y51" s="210"/>
      <c r="Z51" s="210"/>
      <c r="AA51" s="210"/>
      <c r="AB51" s="210"/>
      <c r="AC51" s="210"/>
      <c r="AD51" s="210"/>
      <c r="AE51" s="210"/>
      <c r="AF51" s="210"/>
      <c r="AG51" s="210" t="s">
        <v>108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6">
        <v>20</v>
      </c>
      <c r="B52" s="247" t="s">
        <v>197</v>
      </c>
      <c r="C52" s="256" t="s">
        <v>198</v>
      </c>
      <c r="D52" s="248" t="s">
        <v>124</v>
      </c>
      <c r="E52" s="249">
        <v>90</v>
      </c>
      <c r="F52" s="250"/>
      <c r="G52" s="251">
        <f>ROUND(E52*F52,2)</f>
        <v>0</v>
      </c>
      <c r="H52" s="230"/>
      <c r="I52" s="229">
        <f>ROUND(E52*H52,2)</f>
        <v>0</v>
      </c>
      <c r="J52" s="230"/>
      <c r="K52" s="229">
        <f>ROUND(E52*J52,2)</f>
        <v>0</v>
      </c>
      <c r="L52" s="229">
        <v>21</v>
      </c>
      <c r="M52" s="229">
        <f>G52*(1+L52/100)</f>
        <v>0</v>
      </c>
      <c r="N52" s="229">
        <v>0</v>
      </c>
      <c r="O52" s="229">
        <f>ROUND(E52*N52,2)</f>
        <v>0</v>
      </c>
      <c r="P52" s="229">
        <v>0</v>
      </c>
      <c r="Q52" s="229">
        <f>ROUND(E52*P52,2)</f>
        <v>0</v>
      </c>
      <c r="R52" s="229"/>
      <c r="S52" s="229" t="s">
        <v>106</v>
      </c>
      <c r="T52" s="229" t="s">
        <v>106</v>
      </c>
      <c r="U52" s="229">
        <v>3.6999999999999998E-2</v>
      </c>
      <c r="V52" s="229">
        <f>ROUND(E52*U52,2)</f>
        <v>3.33</v>
      </c>
      <c r="W52" s="229"/>
      <c r="X52" s="229" t="s">
        <v>107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108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ht="22.5" outlineLevel="1" x14ac:dyDescent="0.2">
      <c r="A53" s="240">
        <v>21</v>
      </c>
      <c r="B53" s="241" t="s">
        <v>201</v>
      </c>
      <c r="C53" s="254" t="s">
        <v>202</v>
      </c>
      <c r="D53" s="242" t="s">
        <v>203</v>
      </c>
      <c r="E53" s="243">
        <v>59.59</v>
      </c>
      <c r="F53" s="244"/>
      <c r="G53" s="245">
        <f>ROUND(E53*F53,2)</f>
        <v>0</v>
      </c>
      <c r="H53" s="230"/>
      <c r="I53" s="229">
        <f>ROUND(E53*H53,2)</f>
        <v>0</v>
      </c>
      <c r="J53" s="230"/>
      <c r="K53" s="229">
        <f>ROUND(E53*J53,2)</f>
        <v>0</v>
      </c>
      <c r="L53" s="229">
        <v>21</v>
      </c>
      <c r="M53" s="229">
        <f>G53*(1+L53/100)</f>
        <v>0</v>
      </c>
      <c r="N53" s="229">
        <v>0.06</v>
      </c>
      <c r="O53" s="229">
        <f>ROUND(E53*N53,2)</f>
        <v>3.58</v>
      </c>
      <c r="P53" s="229">
        <v>0</v>
      </c>
      <c r="Q53" s="229">
        <f>ROUND(E53*P53,2)</f>
        <v>0</v>
      </c>
      <c r="R53" s="229" t="s">
        <v>171</v>
      </c>
      <c r="S53" s="229" t="s">
        <v>106</v>
      </c>
      <c r="T53" s="229" t="s">
        <v>106</v>
      </c>
      <c r="U53" s="229">
        <v>0</v>
      </c>
      <c r="V53" s="229">
        <f>ROUND(E53*U53,2)</f>
        <v>0</v>
      </c>
      <c r="W53" s="229"/>
      <c r="X53" s="229" t="s">
        <v>172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173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27"/>
      <c r="B54" s="228"/>
      <c r="C54" s="255" t="s">
        <v>259</v>
      </c>
      <c r="D54" s="231"/>
      <c r="E54" s="232">
        <v>59.59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10"/>
      <c r="Z54" s="210"/>
      <c r="AA54" s="210"/>
      <c r="AB54" s="210"/>
      <c r="AC54" s="210"/>
      <c r="AD54" s="210"/>
      <c r="AE54" s="210"/>
      <c r="AF54" s="210"/>
      <c r="AG54" s="210" t="s">
        <v>110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0">
        <v>22</v>
      </c>
      <c r="B55" s="241" t="s">
        <v>208</v>
      </c>
      <c r="C55" s="254" t="s">
        <v>209</v>
      </c>
      <c r="D55" s="242" t="s">
        <v>203</v>
      </c>
      <c r="E55" s="243">
        <v>90.9</v>
      </c>
      <c r="F55" s="244"/>
      <c r="G55" s="245">
        <f>ROUND(E55*F55,2)</f>
        <v>0</v>
      </c>
      <c r="H55" s="230"/>
      <c r="I55" s="229">
        <f>ROUND(E55*H55,2)</f>
        <v>0</v>
      </c>
      <c r="J55" s="230"/>
      <c r="K55" s="229">
        <f>ROUND(E55*J55,2)</f>
        <v>0</v>
      </c>
      <c r="L55" s="229">
        <v>21</v>
      </c>
      <c r="M55" s="229">
        <f>G55*(1+L55/100)</f>
        <v>0</v>
      </c>
      <c r="N55" s="229">
        <v>4.8300000000000003E-2</v>
      </c>
      <c r="O55" s="229">
        <f>ROUND(E55*N55,2)</f>
        <v>4.3899999999999997</v>
      </c>
      <c r="P55" s="229">
        <v>0</v>
      </c>
      <c r="Q55" s="229">
        <f>ROUND(E55*P55,2)</f>
        <v>0</v>
      </c>
      <c r="R55" s="229" t="s">
        <v>171</v>
      </c>
      <c r="S55" s="229" t="s">
        <v>106</v>
      </c>
      <c r="T55" s="229" t="s">
        <v>106</v>
      </c>
      <c r="U55" s="229">
        <v>0</v>
      </c>
      <c r="V55" s="229">
        <f>ROUND(E55*U55,2)</f>
        <v>0</v>
      </c>
      <c r="W55" s="229"/>
      <c r="X55" s="229" t="s">
        <v>172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173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/>
      <c r="B56" s="228"/>
      <c r="C56" s="255" t="s">
        <v>353</v>
      </c>
      <c r="D56" s="231"/>
      <c r="E56" s="232">
        <v>90.9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10"/>
      <c r="Z56" s="210"/>
      <c r="AA56" s="210"/>
      <c r="AB56" s="210"/>
      <c r="AC56" s="210"/>
      <c r="AD56" s="210"/>
      <c r="AE56" s="210"/>
      <c r="AF56" s="210"/>
      <c r="AG56" s="210" t="s">
        <v>110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x14ac:dyDescent="0.2">
      <c r="A57" s="234" t="s">
        <v>101</v>
      </c>
      <c r="B57" s="235" t="s">
        <v>69</v>
      </c>
      <c r="C57" s="253" t="s">
        <v>70</v>
      </c>
      <c r="D57" s="236"/>
      <c r="E57" s="237"/>
      <c r="F57" s="238"/>
      <c r="G57" s="239">
        <f>SUMIF(AG58:AG58,"&lt;&gt;NOR",G58:G58)</f>
        <v>0</v>
      </c>
      <c r="H57" s="233"/>
      <c r="I57" s="233">
        <f>SUM(I58:I58)</f>
        <v>0</v>
      </c>
      <c r="J57" s="233"/>
      <c r="K57" s="233">
        <f>SUM(K58:K58)</f>
        <v>0</v>
      </c>
      <c r="L57" s="233"/>
      <c r="M57" s="233">
        <f>SUM(M58:M58)</f>
        <v>0</v>
      </c>
      <c r="N57" s="233"/>
      <c r="O57" s="233">
        <f>SUM(O58:O58)</f>
        <v>0</v>
      </c>
      <c r="P57" s="233"/>
      <c r="Q57" s="233">
        <f>SUM(Q58:Q58)</f>
        <v>0</v>
      </c>
      <c r="R57" s="233"/>
      <c r="S57" s="233"/>
      <c r="T57" s="233"/>
      <c r="U57" s="233"/>
      <c r="V57" s="233">
        <f>SUM(V58:V58)</f>
        <v>91.17</v>
      </c>
      <c r="W57" s="233"/>
      <c r="X57" s="233"/>
      <c r="AG57" t="s">
        <v>102</v>
      </c>
    </row>
    <row r="58" spans="1:60" outlineLevel="1" x14ac:dyDescent="0.2">
      <c r="A58" s="246">
        <v>23</v>
      </c>
      <c r="B58" s="247" t="s">
        <v>214</v>
      </c>
      <c r="C58" s="256" t="s">
        <v>215</v>
      </c>
      <c r="D58" s="248" t="s">
        <v>216</v>
      </c>
      <c r="E58" s="249">
        <v>233.76183</v>
      </c>
      <c r="F58" s="250"/>
      <c r="G58" s="251">
        <f>ROUND(E58*F58,2)</f>
        <v>0</v>
      </c>
      <c r="H58" s="230"/>
      <c r="I58" s="229">
        <f>ROUND(E58*H58,2)</f>
        <v>0</v>
      </c>
      <c r="J58" s="230"/>
      <c r="K58" s="229">
        <f>ROUND(E58*J58,2)</f>
        <v>0</v>
      </c>
      <c r="L58" s="229">
        <v>21</v>
      </c>
      <c r="M58" s="229">
        <f>G58*(1+L58/100)</f>
        <v>0</v>
      </c>
      <c r="N58" s="229">
        <v>0</v>
      </c>
      <c r="O58" s="229">
        <f>ROUND(E58*N58,2)</f>
        <v>0</v>
      </c>
      <c r="P58" s="229">
        <v>0</v>
      </c>
      <c r="Q58" s="229">
        <f>ROUND(E58*P58,2)</f>
        <v>0</v>
      </c>
      <c r="R58" s="229"/>
      <c r="S58" s="229" t="s">
        <v>106</v>
      </c>
      <c r="T58" s="229" t="s">
        <v>106</v>
      </c>
      <c r="U58" s="229">
        <v>0.39</v>
      </c>
      <c r="V58" s="229">
        <f>ROUND(E58*U58,2)</f>
        <v>91.17</v>
      </c>
      <c r="W58" s="229"/>
      <c r="X58" s="229" t="s">
        <v>217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218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x14ac:dyDescent="0.2">
      <c r="A59" s="234" t="s">
        <v>101</v>
      </c>
      <c r="B59" s="235" t="s">
        <v>74</v>
      </c>
      <c r="C59" s="253" t="s">
        <v>29</v>
      </c>
      <c r="D59" s="236"/>
      <c r="E59" s="237"/>
      <c r="F59" s="238"/>
      <c r="G59" s="239">
        <f>SUMIF(AG60:AG61,"&lt;&gt;NOR",G60:G61)</f>
        <v>0</v>
      </c>
      <c r="H59" s="233"/>
      <c r="I59" s="233">
        <f>SUM(I60:I61)</f>
        <v>0</v>
      </c>
      <c r="J59" s="233"/>
      <c r="K59" s="233">
        <f>SUM(K60:K61)</f>
        <v>0</v>
      </c>
      <c r="L59" s="233"/>
      <c r="M59" s="233">
        <f>SUM(M60:M61)</f>
        <v>0</v>
      </c>
      <c r="N59" s="233"/>
      <c r="O59" s="233">
        <f>SUM(O60:O61)</f>
        <v>0</v>
      </c>
      <c r="P59" s="233"/>
      <c r="Q59" s="233">
        <f>SUM(Q60:Q61)</f>
        <v>0</v>
      </c>
      <c r="R59" s="233"/>
      <c r="S59" s="233"/>
      <c r="T59" s="233"/>
      <c r="U59" s="233"/>
      <c r="V59" s="233">
        <f>SUM(V60:V61)</f>
        <v>0</v>
      </c>
      <c r="W59" s="233"/>
      <c r="X59" s="233"/>
      <c r="AG59" t="s">
        <v>102</v>
      </c>
    </row>
    <row r="60" spans="1:60" outlineLevel="1" x14ac:dyDescent="0.2">
      <c r="A60" s="246">
        <v>24</v>
      </c>
      <c r="B60" s="247" t="s">
        <v>234</v>
      </c>
      <c r="C60" s="256" t="s">
        <v>235</v>
      </c>
      <c r="D60" s="248" t="s">
        <v>236</v>
      </c>
      <c r="E60" s="249">
        <v>1</v>
      </c>
      <c r="F60" s="250"/>
      <c r="G60" s="251">
        <f>ROUND(E60*F60,2)</f>
        <v>0</v>
      </c>
      <c r="H60" s="230"/>
      <c r="I60" s="229">
        <f>ROUND(E60*H60,2)</f>
        <v>0</v>
      </c>
      <c r="J60" s="230"/>
      <c r="K60" s="229">
        <f>ROUND(E60*J60,2)</f>
        <v>0</v>
      </c>
      <c r="L60" s="229">
        <v>21</v>
      </c>
      <c r="M60" s="229">
        <f>G60*(1+L60/100)</f>
        <v>0</v>
      </c>
      <c r="N60" s="229">
        <v>0</v>
      </c>
      <c r="O60" s="229">
        <f>ROUND(E60*N60,2)</f>
        <v>0</v>
      </c>
      <c r="P60" s="229">
        <v>0</v>
      </c>
      <c r="Q60" s="229">
        <f>ROUND(E60*P60,2)</f>
        <v>0</v>
      </c>
      <c r="R60" s="229"/>
      <c r="S60" s="229" t="s">
        <v>106</v>
      </c>
      <c r="T60" s="229" t="s">
        <v>184</v>
      </c>
      <c r="U60" s="229">
        <v>0</v>
      </c>
      <c r="V60" s="229">
        <f>ROUND(E60*U60,2)</f>
        <v>0</v>
      </c>
      <c r="W60" s="229"/>
      <c r="X60" s="229" t="s">
        <v>237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238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40">
        <v>25</v>
      </c>
      <c r="B61" s="241" t="s">
        <v>239</v>
      </c>
      <c r="C61" s="254" t="s">
        <v>240</v>
      </c>
      <c r="D61" s="242" t="s">
        <v>236</v>
      </c>
      <c r="E61" s="243">
        <v>1</v>
      </c>
      <c r="F61" s="244"/>
      <c r="G61" s="245">
        <f>ROUND(E61*F61,2)</f>
        <v>0</v>
      </c>
      <c r="H61" s="230"/>
      <c r="I61" s="229">
        <f>ROUND(E61*H61,2)</f>
        <v>0</v>
      </c>
      <c r="J61" s="230"/>
      <c r="K61" s="229">
        <f>ROUND(E61*J61,2)</f>
        <v>0</v>
      </c>
      <c r="L61" s="229">
        <v>21</v>
      </c>
      <c r="M61" s="229">
        <f>G61*(1+L61/100)</f>
        <v>0</v>
      </c>
      <c r="N61" s="229">
        <v>0</v>
      </c>
      <c r="O61" s="229">
        <f>ROUND(E61*N61,2)</f>
        <v>0</v>
      </c>
      <c r="P61" s="229">
        <v>0</v>
      </c>
      <c r="Q61" s="229">
        <f>ROUND(E61*P61,2)</f>
        <v>0</v>
      </c>
      <c r="R61" s="229"/>
      <c r="S61" s="229" t="s">
        <v>106</v>
      </c>
      <c r="T61" s="229" t="s">
        <v>184</v>
      </c>
      <c r="U61" s="229">
        <v>0</v>
      </c>
      <c r="V61" s="229">
        <f>ROUND(E61*U61,2)</f>
        <v>0</v>
      </c>
      <c r="W61" s="229"/>
      <c r="X61" s="229" t="s">
        <v>237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238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x14ac:dyDescent="0.2">
      <c r="A62" s="3"/>
      <c r="B62" s="4"/>
      <c r="C62" s="257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E62">
        <v>15</v>
      </c>
      <c r="AF62">
        <v>21</v>
      </c>
      <c r="AG62" t="s">
        <v>88</v>
      </c>
    </row>
    <row r="63" spans="1:60" x14ac:dyDescent="0.2">
      <c r="A63" s="213"/>
      <c r="B63" s="214" t="s">
        <v>31</v>
      </c>
      <c r="C63" s="258"/>
      <c r="D63" s="215"/>
      <c r="E63" s="216"/>
      <c r="F63" s="216"/>
      <c r="G63" s="252">
        <f>G8+G19+G45+G57+G59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f>SUMIF(L7:L61,AE62,G7:G61)</f>
        <v>0</v>
      </c>
      <c r="AF63">
        <f>SUMIF(L7:L61,AF62,G7:G61)</f>
        <v>0</v>
      </c>
      <c r="AG63" t="s">
        <v>241</v>
      </c>
    </row>
    <row r="64" spans="1:60" x14ac:dyDescent="0.2">
      <c r="A64" s="3"/>
      <c r="B64" s="4"/>
      <c r="C64" s="257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3"/>
      <c r="B65" s="4"/>
      <c r="C65" s="257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17" t="s">
        <v>242</v>
      </c>
      <c r="B66" s="217"/>
      <c r="C66" s="259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18"/>
      <c r="B67" s="219"/>
      <c r="C67" s="260"/>
      <c r="D67" s="219"/>
      <c r="E67" s="219"/>
      <c r="F67" s="219"/>
      <c r="G67" s="2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AG67" t="s">
        <v>243</v>
      </c>
    </row>
    <row r="68" spans="1:33" x14ac:dyDescent="0.2">
      <c r="A68" s="221"/>
      <c r="B68" s="222"/>
      <c r="C68" s="261"/>
      <c r="D68" s="222"/>
      <c r="E68" s="222"/>
      <c r="F68" s="222"/>
      <c r="G68" s="22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221"/>
      <c r="B69" s="222"/>
      <c r="C69" s="261"/>
      <c r="D69" s="222"/>
      <c r="E69" s="222"/>
      <c r="F69" s="222"/>
      <c r="G69" s="22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A70" s="221"/>
      <c r="B70" s="222"/>
      <c r="C70" s="261"/>
      <c r="D70" s="222"/>
      <c r="E70" s="222"/>
      <c r="F70" s="222"/>
      <c r="G70" s="22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33" x14ac:dyDescent="0.2">
      <c r="A71" s="224"/>
      <c r="B71" s="225"/>
      <c r="C71" s="262"/>
      <c r="D71" s="225"/>
      <c r="E71" s="225"/>
      <c r="F71" s="225"/>
      <c r="G71" s="22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33" x14ac:dyDescent="0.2">
      <c r="A72" s="3"/>
      <c r="B72" s="4"/>
      <c r="C72" s="257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33" x14ac:dyDescent="0.2">
      <c r="C73" s="263"/>
      <c r="D73" s="10"/>
      <c r="AG73" t="s">
        <v>244</v>
      </c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66:C66"/>
    <mergeCell ref="A67:G71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1 1 Pol</vt:lpstr>
      <vt:lpstr>2 2 Pol</vt:lpstr>
      <vt:lpstr>3 3 Pol</vt:lpstr>
      <vt:lpstr>4 4 Pol</vt:lpstr>
      <vt:lpstr>5 5 Pol</vt:lpstr>
      <vt:lpstr>5a 5a Pol</vt:lpstr>
      <vt:lpstr>6 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'2 2 Pol'!Názvy_tisku</vt:lpstr>
      <vt:lpstr>'3 3 Pol'!Názvy_tisku</vt:lpstr>
      <vt:lpstr>'4 4 Pol'!Názvy_tisku</vt:lpstr>
      <vt:lpstr>'5 5 Pol'!Názvy_tisku</vt:lpstr>
      <vt:lpstr>'5a 5a Pol'!Názvy_tisku</vt:lpstr>
      <vt:lpstr>'6 6 Pol'!Názvy_tisku</vt:lpstr>
      <vt:lpstr>oadresa</vt:lpstr>
      <vt:lpstr>Stavba!Objednatel</vt:lpstr>
      <vt:lpstr>Stavba!Objekt</vt:lpstr>
      <vt:lpstr>'1 1 Pol'!Oblast_tisku</vt:lpstr>
      <vt:lpstr>'2 2 Pol'!Oblast_tisku</vt:lpstr>
      <vt:lpstr>'3 3 Pol'!Oblast_tisku</vt:lpstr>
      <vt:lpstr>'4 4 Pol'!Oblast_tisku</vt:lpstr>
      <vt:lpstr>'5 5 Pol'!Oblast_tisku</vt:lpstr>
      <vt:lpstr>'5a 5a Pol'!Oblast_tisku</vt:lpstr>
      <vt:lpstr>'6 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2019-03-19T12:27:02Z</cp:lastPrinted>
  <dcterms:created xsi:type="dcterms:W3CDTF">2009-04-08T07:15:50Z</dcterms:created>
  <dcterms:modified xsi:type="dcterms:W3CDTF">2020-05-11T08:45:16Z</dcterms:modified>
</cp:coreProperties>
</file>